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 activeTab="2"/>
  </bookViews>
  <sheets>
    <sheet name="СВОД 2013 (3)" sheetId="8" r:id="rId1"/>
    <sheet name="СВОД 2013 (2)" sheetId="7" r:id="rId2"/>
    <sheet name="СВОД 2013" sheetId="6" r:id="rId3"/>
    <sheet name="Лист2" sheetId="2" r:id="rId4"/>
    <sheet name="Лист3" sheetId="3" r:id="rId5"/>
  </sheets>
  <definedNames>
    <definedName name="_xlnm.Print_Area" localSheetId="2">'СВОД 2013'!$A$1:$N$58</definedName>
    <definedName name="_xlnm.Print_Area" localSheetId="1">'СВОД 2013 (2)'!$A$1:$M$370</definedName>
    <definedName name="_xlnm.Print_Area" localSheetId="0">'СВОД 2013 (3)'!$A$1:$M$49</definedName>
  </definedNames>
  <calcPr calcId="145621" iterate="1"/>
</workbook>
</file>

<file path=xl/calcChain.xml><?xml version="1.0" encoding="utf-8"?>
<calcChain xmlns="http://schemas.openxmlformats.org/spreadsheetml/2006/main">
  <c r="J31" i="6" l="1"/>
  <c r="J34" i="6"/>
  <c r="J24" i="6"/>
  <c r="J40" i="6" s="1"/>
  <c r="M45" i="6"/>
  <c r="M46" i="6" s="1"/>
  <c r="J42" i="6" s="1"/>
  <c r="J45" i="2"/>
  <c r="J47" i="2" s="1"/>
  <c r="J32" i="2"/>
  <c r="J24" i="2"/>
  <c r="J19" i="2"/>
  <c r="I17" i="2"/>
  <c r="J16" i="2"/>
  <c r="J15" i="2"/>
  <c r="J36" i="2" s="1"/>
  <c r="J46" i="2" s="1"/>
  <c r="J48" i="2" s="1"/>
  <c r="J45" i="8"/>
  <c r="J47" i="8" s="1"/>
  <c r="J24" i="8"/>
  <c r="J19" i="8"/>
  <c r="J15" i="8"/>
  <c r="J16" i="8"/>
  <c r="J32" i="8"/>
  <c r="J36" i="8"/>
  <c r="J46" i="8" s="1"/>
  <c r="I17" i="8"/>
  <c r="J369" i="7"/>
  <c r="J212" i="7"/>
  <c r="I212" i="7"/>
  <c r="J210" i="7"/>
  <c r="I210" i="7"/>
  <c r="I208" i="7"/>
  <c r="J206" i="7"/>
  <c r="I206" i="7"/>
  <c r="I201" i="7"/>
  <c r="I199" i="7"/>
  <c r="I197" i="7"/>
  <c r="J195" i="7"/>
  <c r="I195" i="7"/>
  <c r="J191" i="7"/>
  <c r="J190" i="7"/>
  <c r="J189" i="7"/>
  <c r="J188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I132" i="7"/>
  <c r="J131" i="7"/>
  <c r="J366" i="7"/>
  <c r="J346" i="7"/>
  <c r="J337" i="7"/>
  <c r="J315" i="7"/>
  <c r="J296" i="7"/>
  <c r="J299" i="7" s="1"/>
  <c r="J285" i="7"/>
  <c r="J248" i="7"/>
  <c r="I225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I118" i="7"/>
  <c r="I117" i="7"/>
  <c r="I116" i="7"/>
  <c r="I115" i="7"/>
  <c r="I114" i="7"/>
  <c r="I113" i="7"/>
  <c r="I112" i="7"/>
  <c r="I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160" i="7" s="1"/>
  <c r="J86" i="7"/>
  <c r="J76" i="7"/>
  <c r="J65" i="7"/>
  <c r="J42" i="7"/>
  <c r="J27" i="7"/>
  <c r="J22" i="7"/>
  <c r="J214" i="7"/>
  <c r="J48" i="8" l="1"/>
</calcChain>
</file>

<file path=xl/sharedStrings.xml><?xml version="1.0" encoding="utf-8"?>
<sst xmlns="http://schemas.openxmlformats.org/spreadsheetml/2006/main" count="2148" uniqueCount="657">
  <si>
    <t xml:space="preserve">« УТВЕРЖДАЮ»                                          </t>
  </si>
  <si>
    <t xml:space="preserve">«СОГЛАСОВАНО»                                          </t>
  </si>
  <si>
    <t>Первый заместитель префекта</t>
  </si>
  <si>
    <t xml:space="preserve">Начальник Государственной жилищной     </t>
  </si>
  <si>
    <t>Северного административного округа</t>
  </si>
  <si>
    <t>инспекции города Москвы</t>
  </si>
  <si>
    <t>______________________И.Г. Полевой</t>
  </si>
  <si>
    <t>______________________О.В.Кичиков</t>
  </si>
  <si>
    <t>№ п/п</t>
  </si>
  <si>
    <t>Адрес</t>
  </si>
  <si>
    <t>Серия</t>
  </si>
  <si>
    <t>Год</t>
  </si>
  <si>
    <t>Этажность</t>
  </si>
  <si>
    <t>Площадь дома</t>
  </si>
  <si>
    <t>Виды работ и место их проведения</t>
  </si>
  <si>
    <t>Натур. показатели</t>
  </si>
  <si>
    <t>Стоимость работ</t>
  </si>
  <si>
    <t>Стоимость работ (тыс.руб.)</t>
  </si>
  <si>
    <t>Наличие ПСД</t>
  </si>
  <si>
    <t>Планируемый год выполнения</t>
  </si>
  <si>
    <t>Район</t>
  </si>
  <si>
    <t>не требуется</t>
  </si>
  <si>
    <t>Ангарская ул. д. 13</t>
  </si>
  <si>
    <t>П30</t>
  </si>
  <si>
    <t>Ангарская ул. д. 25</t>
  </si>
  <si>
    <t>1-510</t>
  </si>
  <si>
    <t>Базовская ул. д. 22В</t>
  </si>
  <si>
    <t>Коровинское ш., д. 11к. 1</t>
  </si>
  <si>
    <t>11-49.</t>
  </si>
  <si>
    <t>Западное Дегунино</t>
  </si>
  <si>
    <t>инд.</t>
  </si>
  <si>
    <t>Базовская ул.,д.4а</t>
  </si>
  <si>
    <t>1-515</t>
  </si>
  <si>
    <t>Весенняя ул.,д.21</t>
  </si>
  <si>
    <t>Коровинское ш.,д.33</t>
  </si>
  <si>
    <t>Коровинское ш.,д.31</t>
  </si>
  <si>
    <t xml:space="preserve">Коровинское ш., д.1 к.1        </t>
  </si>
  <si>
    <t>11.-18</t>
  </si>
  <si>
    <t>1 сист.</t>
  </si>
  <si>
    <t>Коровинское ш., д.13 к.1</t>
  </si>
  <si>
    <t>Коровинское ш., д.17</t>
  </si>
  <si>
    <t xml:space="preserve">  Ив. Сусанина ул., д.4 к.1</t>
  </si>
  <si>
    <t>Ив. Сусанина ул., д.4 к.2</t>
  </si>
  <si>
    <t xml:space="preserve"> Ив. Сусанина ул., д.4 к.3</t>
  </si>
  <si>
    <t>Ив. Сусанина ул., д.4 к.4</t>
  </si>
  <si>
    <t>Дегунинская ул., д.22</t>
  </si>
  <si>
    <t>Дегунинская ул., д.26</t>
  </si>
  <si>
    <t>Дегунинская ул., д.30</t>
  </si>
  <si>
    <t>Дегунинская ул., д.32</t>
  </si>
  <si>
    <t>Весенняя ул., д.8</t>
  </si>
  <si>
    <t>Весенняя ул., д.10</t>
  </si>
  <si>
    <t>Коровинское ш., д.19 к.1</t>
  </si>
  <si>
    <t>Коровинское ш., д.19 к.1А</t>
  </si>
  <si>
    <t>Коровинское ш., д. 21 к.1</t>
  </si>
  <si>
    <t>Коровинское ш., д. 21 к.1А</t>
  </si>
  <si>
    <t>Коровинское ш., д.25/30</t>
  </si>
  <si>
    <t>Талдомская ул., д.13</t>
  </si>
  <si>
    <t>Ангарская ул., д.1 к.1</t>
  </si>
  <si>
    <t>Ангарская ул., д.1 к.2</t>
  </si>
  <si>
    <t>Ангарская ул., д.1 к.3</t>
  </si>
  <si>
    <t>Ангарская ул., д.3</t>
  </si>
  <si>
    <t>Ангарская ул., д.23 к.1</t>
  </si>
  <si>
    <t>Ангарская ул., д.23 к.2</t>
  </si>
  <si>
    <t>Весенняя ул., д.20А</t>
  </si>
  <si>
    <t>Устойство ТВР</t>
  </si>
  <si>
    <t>Устойство системы ДУиППА</t>
  </si>
  <si>
    <t>Изготовление ПСД</t>
  </si>
  <si>
    <t>Ангарская ул., д. 5</t>
  </si>
  <si>
    <t>Кап. ремонт системы ХВС, ГВС, Канал.</t>
  </si>
  <si>
    <t>1 стр.</t>
  </si>
  <si>
    <t>Ангарская ул., д. 21</t>
  </si>
  <si>
    <t>Кап. ремонт балконов</t>
  </si>
  <si>
    <t>Ангарская ул., д. 25</t>
  </si>
  <si>
    <t>Кап. ремонт системы ХВС, ГВС, ЦО.</t>
  </si>
  <si>
    <t>Ангарская ул., д. 29</t>
  </si>
  <si>
    <t>Базовская ул., д. 6/27</t>
  </si>
  <si>
    <t>Базовская ул., д. 20</t>
  </si>
  <si>
    <t>Кап. ремонт системы ХВС,  ЦО.</t>
  </si>
  <si>
    <t>Весенняя ул., д. 14</t>
  </si>
  <si>
    <t>П-44</t>
  </si>
  <si>
    <t>Весенняя ул., д. 20</t>
  </si>
  <si>
    <t>Кап. ремонт системы ХВС, ГВС,  ЦО.</t>
  </si>
  <si>
    <t>11-68</t>
  </si>
  <si>
    <t>требуется</t>
  </si>
  <si>
    <t>Кап. Рем. рулонной кровли</t>
  </si>
  <si>
    <t>Коровинское ш., 29 к. 1</t>
  </si>
  <si>
    <t>П-18</t>
  </si>
  <si>
    <t>Восстановсление системы ДУ ППА</t>
  </si>
  <si>
    <t>имеется</t>
  </si>
  <si>
    <t>Дмитровский</t>
  </si>
  <si>
    <t>Ангарская ул., д. 49, к. 4*</t>
  </si>
  <si>
    <t>Ангарская ул., д. 57, к. 3*</t>
  </si>
  <si>
    <t>Клязьминская, д. 8*</t>
  </si>
  <si>
    <t>П-18-0112</t>
  </si>
  <si>
    <t>Ремонт мягкой кровли</t>
  </si>
  <si>
    <t>Дмитровское ш., д.155, к.1*</t>
  </si>
  <si>
    <t>II-29-25</t>
  </si>
  <si>
    <t xml:space="preserve"> Ремонт мягкой кровли</t>
  </si>
  <si>
    <t>1 457 кв.м.</t>
  </si>
  <si>
    <t>С.Ковалевской, д.10, к.1*</t>
  </si>
  <si>
    <t>I-515</t>
  </si>
  <si>
    <t>1959 кв.м</t>
  </si>
  <si>
    <t>С.Ковалевской, д.10, к.2</t>
  </si>
  <si>
    <t>1838 кв.м</t>
  </si>
  <si>
    <t>С.Ковалевской, д.10, к.3</t>
  </si>
  <si>
    <t>1725 кв.м</t>
  </si>
  <si>
    <t xml:space="preserve">С.Ковалевской, д.14 </t>
  </si>
  <si>
    <t>466 кв.м</t>
  </si>
  <si>
    <t>Ангарская, д.45, к.4</t>
  </si>
  <si>
    <t>465 кв.м</t>
  </si>
  <si>
    <t>Ангарская, д.49, к.4</t>
  </si>
  <si>
    <t>485 кв.м</t>
  </si>
  <si>
    <t>Клязьминская, д.6, к.1</t>
  </si>
  <si>
    <t>469 кв.м.</t>
  </si>
  <si>
    <t>Клязьминская, д.6, к.2</t>
  </si>
  <si>
    <t>1461 кв.м.</t>
  </si>
  <si>
    <t>Клязьминская, д.17*</t>
  </si>
  <si>
    <t>П-46/15 П-55</t>
  </si>
  <si>
    <t>2 823 кв.м.</t>
  </si>
  <si>
    <t>П-68-01/16Ю</t>
  </si>
  <si>
    <t>Карельский б-р, д.21, к.2 *</t>
  </si>
  <si>
    <t>512 кв.м.</t>
  </si>
  <si>
    <t>Коровинское ш., д.24, к.2*</t>
  </si>
  <si>
    <t>1456 кв.м.</t>
  </si>
  <si>
    <t>Яхромская, д.4*</t>
  </si>
  <si>
    <t>П46-5/127</t>
  </si>
  <si>
    <t>906 кв.м.</t>
  </si>
  <si>
    <t>ул. Клязьминская, д. 32, корп. 1</t>
  </si>
  <si>
    <t>П-49Д</t>
  </si>
  <si>
    <t xml:space="preserve">Карельский б-р, д.3, к.4 </t>
  </si>
  <si>
    <t xml:space="preserve"> Ремонт металлической кровли</t>
  </si>
  <si>
    <t>852 кв.м.</t>
  </si>
  <si>
    <t>Долгопрудная, д.3</t>
  </si>
  <si>
    <t>881 кв.м</t>
  </si>
  <si>
    <t>Долгопрудная, д. 8, к.1</t>
  </si>
  <si>
    <t>857 кв.м</t>
  </si>
  <si>
    <t>Дмитровское ш., д.141, к.1</t>
  </si>
  <si>
    <t>888 кв.м.</t>
  </si>
  <si>
    <t>Дмитровское ш., д.143</t>
  </si>
  <si>
    <t>583 кв.м.</t>
  </si>
  <si>
    <t>Капитальный ремонт аварийных балконов</t>
  </si>
  <si>
    <t>ул. Яхромская, д.  2*</t>
  </si>
  <si>
    <t>36 шт.</t>
  </si>
  <si>
    <t>ул. Лобненская, д. 9А*</t>
  </si>
  <si>
    <t>I-511</t>
  </si>
  <si>
    <t>70 шт.</t>
  </si>
  <si>
    <t>Капитальный ремонт электросистемы</t>
  </si>
  <si>
    <t>С.Ковалевской, д.10, к.2*</t>
  </si>
  <si>
    <t>Карельский б-р, д.2, к.2</t>
  </si>
  <si>
    <t>П-49</t>
  </si>
  <si>
    <t>Карельский б-р, д.8, к.1</t>
  </si>
  <si>
    <t>II 49-02/10</t>
  </si>
  <si>
    <t>П-29</t>
  </si>
  <si>
    <t>Карельский б-р, д.18</t>
  </si>
  <si>
    <t>И-209А</t>
  </si>
  <si>
    <t>Дмитровское ш., д. 155, к.3</t>
  </si>
  <si>
    <t>Вагонремонтная, д.5, к.1</t>
  </si>
  <si>
    <t>П-68/16</t>
  </si>
  <si>
    <t>Ремонт системы ГВС (подвал, чердак)</t>
  </si>
  <si>
    <t>Ремонт системы ХВС (подвал, чердак)</t>
  </si>
  <si>
    <t>Вагоноремонтая, д.5, к.2</t>
  </si>
  <si>
    <t>Дмитровское ш., д. 155, к.2</t>
  </si>
  <si>
    <t>II-49-04-10</t>
  </si>
  <si>
    <t>Ремонт системы ХВС (подвал)</t>
  </si>
  <si>
    <t>Ремонт системы канализации (подвал)</t>
  </si>
  <si>
    <t>Ремонт системы ЦО (подвал)</t>
  </si>
  <si>
    <t>Ремонт системы ГВС (подвал)</t>
  </si>
  <si>
    <t>Карельский б-р, д.18А</t>
  </si>
  <si>
    <t>Клязьминская ул., д.19*</t>
  </si>
  <si>
    <t>П-46/14</t>
  </si>
  <si>
    <t>Клязьминская ул., д.21,к.1</t>
  </si>
  <si>
    <t>Коровинское ш., д. 14, к. 1</t>
  </si>
  <si>
    <t>Установка автоматизированных узлов управления</t>
  </si>
  <si>
    <t>Коровинское ш., д. 16</t>
  </si>
  <si>
    <t>Дмитровское ш., д.149*</t>
  </si>
  <si>
    <t>П-55-2/12</t>
  </si>
  <si>
    <t>Дмитровское ш., д.119*</t>
  </si>
  <si>
    <t>Ремонт системы ЦО (подвал, чердак)</t>
  </si>
  <si>
    <t>ул. Клязьминская, д. 32</t>
  </si>
  <si>
    <t>Ремонт системы ХВС по квартирам*</t>
  </si>
  <si>
    <t>Ремонт системы ГВС по квартирам*</t>
  </si>
  <si>
    <t>Ремонт системы ГВС по подвалу *</t>
  </si>
  <si>
    <t>Ремонт системы ХВС по подвалу*</t>
  </si>
  <si>
    <t>Ремонт системы канализации*</t>
  </si>
  <si>
    <t>ул. Клязьминская, д. 34</t>
  </si>
  <si>
    <t>Ремонт системы ГВС по подвалу*</t>
  </si>
  <si>
    <t>ул. Клязьминская, д. 36</t>
  </si>
  <si>
    <t>Бутырская ул. д.9 к.1</t>
  </si>
  <si>
    <t>II-29</t>
  </si>
  <si>
    <t>Замена кровли металлической</t>
  </si>
  <si>
    <t>1258 кв.м</t>
  </si>
  <si>
    <t>Бутырская ул. д. 53 к.1</t>
  </si>
  <si>
    <t>инд</t>
  </si>
  <si>
    <t>847 кв.м</t>
  </si>
  <si>
    <t>Бутырская ул. д.65</t>
  </si>
  <si>
    <t>2 333 кв.м</t>
  </si>
  <si>
    <t>1136 кв.м</t>
  </si>
  <si>
    <t>Мишина ул. д. 38</t>
  </si>
  <si>
    <t>1953 кв.м</t>
  </si>
  <si>
    <t>1-я Хуторская ул. д. 2 к.1</t>
  </si>
  <si>
    <t>2-я Хуторская ул. д.9</t>
  </si>
  <si>
    <t>484 кв.м</t>
  </si>
  <si>
    <t>1-я Хуторская ул. д.16/26 к.6</t>
  </si>
  <si>
    <t>1199 кв.м</t>
  </si>
  <si>
    <t>2-я Хуторская ул. д.19к.1</t>
  </si>
  <si>
    <t>604 кв.м.</t>
  </si>
  <si>
    <t>И-209</t>
  </si>
  <si>
    <t>Савеловский</t>
  </si>
  <si>
    <t>Ховрино</t>
  </si>
  <si>
    <t>Флотская д.9 к.1</t>
  </si>
  <si>
    <t>ремонт кровли</t>
  </si>
  <si>
    <t>Ляпидевского д.8 к.2</t>
  </si>
  <si>
    <t>Флотская д.13 к.1</t>
  </si>
  <si>
    <t>11-49</t>
  </si>
  <si>
    <t>Флотская д.13 к.2</t>
  </si>
  <si>
    <t>Онежская д.53 к.1</t>
  </si>
  <si>
    <t>Ляпидевского д.6 к.2</t>
  </si>
  <si>
    <t>Ляпидевского д.4</t>
  </si>
  <si>
    <t>Фестивальная д.20</t>
  </si>
  <si>
    <t>МГ-601</t>
  </si>
  <si>
    <t>Флотская д.17 к.2</t>
  </si>
  <si>
    <t>Лавочкина д.46 к.2</t>
  </si>
  <si>
    <t>Лавочкина д.48 к.2</t>
  </si>
  <si>
    <t>Петрозаводская д.15 к.1</t>
  </si>
  <si>
    <t>Петрозаводская д.15 к.2</t>
  </si>
  <si>
    <t>Петрозаводская д.17 к.1</t>
  </si>
  <si>
    <t>Петрозаводская д.21</t>
  </si>
  <si>
    <t>Дыбенко  д.28</t>
  </si>
  <si>
    <t>11-18</t>
  </si>
  <si>
    <t>Зеленоградская д.33 к.1</t>
  </si>
  <si>
    <t>Зеленоградская д.35 к.2</t>
  </si>
  <si>
    <t>Петрозаводская д.28 к.3</t>
  </si>
  <si>
    <t>Петрозаводская д.28 к.4</t>
  </si>
  <si>
    <t>Головинский</t>
  </si>
  <si>
    <t>ул.Солнечногорская д.19</t>
  </si>
  <si>
    <t>1-511</t>
  </si>
  <si>
    <t>ремонт металлической кровли и восстановление ТВР</t>
  </si>
  <si>
    <t>ул.Солнечногорская д.12</t>
  </si>
  <si>
    <t>индив</t>
  </si>
  <si>
    <t>ул.Онежская д.14 к.2</t>
  </si>
  <si>
    <t>ул.Флотская д.36</t>
  </si>
  <si>
    <t>ул.Солнечногорская д.24 к.3</t>
  </si>
  <si>
    <t>индив.</t>
  </si>
  <si>
    <t xml:space="preserve">2-й Лихачевский пер. д.2А </t>
  </si>
  <si>
    <t>3-Й Лихачевский пер. д.9 к.1</t>
  </si>
  <si>
    <t>ул.Солнечногорская д.5 корп.1</t>
  </si>
  <si>
    <t>З. и А. Космодемьянских ул., д. 4</t>
  </si>
  <si>
    <t>Ремонт балконов</t>
  </si>
  <si>
    <t>277 шт.</t>
  </si>
  <si>
    <t>Войковский</t>
  </si>
  <si>
    <t>Разработка ПСД</t>
  </si>
  <si>
    <t>Старопетровский пр., д. 12, к.6</t>
  </si>
  <si>
    <t>32 шт.</t>
  </si>
  <si>
    <t>Клары Цеткин ул., д. 19</t>
  </si>
  <si>
    <t>II-57</t>
  </si>
  <si>
    <t>108 шт.</t>
  </si>
  <si>
    <t>5-й Войковский пр., д. 8, к.3</t>
  </si>
  <si>
    <t>28 шт.</t>
  </si>
  <si>
    <t>1-й Войковский пр., д. 16, к.2</t>
  </si>
  <si>
    <t>8 шт.</t>
  </si>
  <si>
    <t>1-й Войковский пр., д. 16, к.3</t>
  </si>
  <si>
    <t>6 шт.</t>
  </si>
  <si>
    <t>4-й Войковский пр., д. 3</t>
  </si>
  <si>
    <t>64 шт.</t>
  </si>
  <si>
    <t>2-й Войковский пр., д. 3</t>
  </si>
  <si>
    <t>Замена металлической кровли</t>
  </si>
  <si>
    <t>846 кв.м.</t>
  </si>
  <si>
    <t>Космонавта Волкова ул., д. 17, к.2</t>
  </si>
  <si>
    <t>Замена мягкой кровли</t>
  </si>
  <si>
    <t>810 кв.м.</t>
  </si>
  <si>
    <t>Клары Цеткин ул., д. 5в</t>
  </si>
  <si>
    <t>Капитальный ремонт системы электроснабжения</t>
  </si>
  <si>
    <t>система</t>
  </si>
  <si>
    <t>Замена системы ЦО по подвалу</t>
  </si>
  <si>
    <t>Проект основного адресного переченя первоочередных внепрограммных мероприятий по капитальному ремонту многоквартирных домов районов САО на 2013 год.</t>
  </si>
  <si>
    <t>Коптево</t>
  </si>
  <si>
    <t>Б-р Матроса железняка, д. 13</t>
  </si>
  <si>
    <t>ремонт металлической кровли</t>
  </si>
  <si>
    <t>Замена электросистемы</t>
  </si>
  <si>
    <t>Разработка ПСД на замену электросистемы</t>
  </si>
  <si>
    <t>-</t>
  </si>
  <si>
    <t>ул. К. Волкова, д. 29, корп. 1</t>
  </si>
  <si>
    <t>ПСД на ремонт кровли</t>
  </si>
  <si>
    <t>1762 кв.м.</t>
  </si>
  <si>
    <t>1762,0 кв.м.</t>
  </si>
  <si>
    <t>ул. Приорова, д. 16/3</t>
  </si>
  <si>
    <t>Замена  ГВс по  подвалу</t>
  </si>
  <si>
    <t>430 м.п.</t>
  </si>
  <si>
    <t>Замена  ХВС по подвалу</t>
  </si>
  <si>
    <t>310 м.п.</t>
  </si>
  <si>
    <t>замена  ЦО по  подвалу</t>
  </si>
  <si>
    <t>740 м.п.</t>
  </si>
  <si>
    <t>ПСД на ремонт  балконов</t>
  </si>
  <si>
    <t>80 шт.</t>
  </si>
  <si>
    <t>ремонт  балконов</t>
  </si>
  <si>
    <t>Коптевский б-р, д. 19</t>
  </si>
  <si>
    <t xml:space="preserve">Коптевский  б-р, д. 15 </t>
  </si>
  <si>
    <t>1-515-</t>
  </si>
  <si>
    <t>ремонт рулонной  кровли</t>
  </si>
  <si>
    <t>1087 кв.м.</t>
  </si>
  <si>
    <t>ПСД на ремонт  балконов и козырьков</t>
  </si>
  <si>
    <t>68 шт</t>
  </si>
  <si>
    <t xml:space="preserve">ремонт  балконов и  козырьков </t>
  </si>
  <si>
    <t>З-й Михалковский  пер-к, д. 2/5</t>
  </si>
  <si>
    <t>Ремонт  балконов</t>
  </si>
  <si>
    <t>39 шт</t>
  </si>
  <si>
    <t>Замена  Цо по подвалу</t>
  </si>
  <si>
    <t>490 м.п.</t>
  </si>
  <si>
    <t>замена канализации по подвалу</t>
  </si>
  <si>
    <t>80 п.м.</t>
  </si>
  <si>
    <t xml:space="preserve">Ремонт  фасада, балконов, модульонов </t>
  </si>
  <si>
    <t>68 шт.</t>
  </si>
  <si>
    <t>ул. Коптевская, д. 22</t>
  </si>
  <si>
    <t>Итого по району</t>
  </si>
  <si>
    <t>Левобережный</t>
  </si>
  <si>
    <t>Фестивальная ул. д. 15, корп. 1</t>
  </si>
  <si>
    <t>Смольная ул. д. 29</t>
  </si>
  <si>
    <t>Смольная ул. д. 33</t>
  </si>
  <si>
    <t>Беломорская ул. д. 10, корп. 3</t>
  </si>
  <si>
    <t>Прибрежный пр. д. 1</t>
  </si>
  <si>
    <t>Ленинградское шоссе д. 112/1, корп. 1</t>
  </si>
  <si>
    <t>Беломорская д.4</t>
  </si>
  <si>
    <t>ремонт мягкой кровли</t>
  </si>
  <si>
    <t>вынос внутреннего водостока</t>
  </si>
  <si>
    <t>Имеется</t>
  </si>
  <si>
    <t>1-Аэропортовская ул.д.6</t>
  </si>
  <si>
    <t>Ремонт аварийных лоджий и балконов</t>
  </si>
  <si>
    <t>135шт</t>
  </si>
  <si>
    <t>Аэропорт</t>
  </si>
  <si>
    <t>Ленинградский пр-т,д.62</t>
  </si>
  <si>
    <t>1938/1954</t>
  </si>
  <si>
    <t xml:space="preserve">Ремонт  балконов </t>
  </si>
  <si>
    <t>55шт</t>
  </si>
  <si>
    <t>Планетная ул.д.40</t>
  </si>
  <si>
    <t>Восьмого Марта ул.д.11</t>
  </si>
  <si>
    <t>Восьмого Марта ул.д.13</t>
  </si>
  <si>
    <t>Авиационный пер.д.8</t>
  </si>
  <si>
    <t>Красноармейская ул.д.36</t>
  </si>
  <si>
    <t>Красноармейская ул.д.38</t>
  </si>
  <si>
    <t>Симонова К.ул.д.5к1</t>
  </si>
  <si>
    <t>Симонова К.ул.д.5к2</t>
  </si>
  <si>
    <t>Симонова К.ул.д.5к3</t>
  </si>
  <si>
    <t xml:space="preserve">Ремонт рулонной кровли  </t>
  </si>
  <si>
    <t>Ремонт системы ХВС в подвале по существующей схеме</t>
  </si>
  <si>
    <t xml:space="preserve"> 48 шт</t>
  </si>
  <si>
    <t>1533 м2</t>
  </si>
  <si>
    <t>1559 м2</t>
  </si>
  <si>
    <t>1969м2</t>
  </si>
  <si>
    <t>1148м2</t>
  </si>
  <si>
    <t>1125м2</t>
  </si>
  <si>
    <t>Ленинградский пр-кт д.26, корп.1</t>
  </si>
  <si>
    <t>Правды ул. д.6/34</t>
  </si>
  <si>
    <t>Ленинградский пр-кт д.35</t>
  </si>
  <si>
    <t>капитальный ремонт балконов</t>
  </si>
  <si>
    <t>капитальный ремонт кровли</t>
  </si>
  <si>
    <t>1434 кв.м</t>
  </si>
  <si>
    <t>72 шт.</t>
  </si>
  <si>
    <t>Беговой</t>
  </si>
  <si>
    <t>нет</t>
  </si>
  <si>
    <t>Восточное Дегунино</t>
  </si>
  <si>
    <t>ул.800-летия Москвы д.11б/к</t>
  </si>
  <si>
    <t>Ремонт системы ХВС, ГВС, ЦО по подвалу</t>
  </si>
  <si>
    <t>378 п.м</t>
  </si>
  <si>
    <t>Ул.800-летия Москвы д.11к.1</t>
  </si>
  <si>
    <t>Ул.800-летия Москвы д.11к.3</t>
  </si>
  <si>
    <t>Ремонт кровли</t>
  </si>
  <si>
    <t>Ремонт системы ХВС,ГВС, ЦО по подвалу</t>
  </si>
  <si>
    <t>Ул.800-летия Москвы д.11к.4</t>
  </si>
  <si>
    <t>Ул.Дубнинская д.14к.1</t>
  </si>
  <si>
    <t>2545 п.м.</t>
  </si>
  <si>
    <t>Ул.Дубнинская д.16к.3</t>
  </si>
  <si>
    <t>1118 п.м.</t>
  </si>
  <si>
    <t>Ул.Дубнинская д.16к.4</t>
  </si>
  <si>
    <t>1345 п.м.</t>
  </si>
  <si>
    <t>Ул.Дубнинская д.4 к.2</t>
  </si>
  <si>
    <t>Ул.Дубнинская д.4 к.3</t>
  </si>
  <si>
    <t>Ремонт ограждений балконов</t>
  </si>
  <si>
    <t>Ремонтограждений балконов</t>
  </si>
  <si>
    <t>Хорошевское ш., д.7, стр.1</t>
  </si>
  <si>
    <t>ремонт ЦО подвал, чердак</t>
  </si>
  <si>
    <t>ремонтХВС, ГВС, канализация подвал</t>
  </si>
  <si>
    <t>Хорошевский</t>
  </si>
  <si>
    <t>ул. Острякова, д.11</t>
  </si>
  <si>
    <t xml:space="preserve">ремонт ХВС подвал, </t>
  </si>
  <si>
    <t xml:space="preserve">ремонтГВС, ЦО подвал, чердак, </t>
  </si>
  <si>
    <t>ул.Острякова , д.5</t>
  </si>
  <si>
    <t>ремонтХВС, ГВС подвал</t>
  </si>
  <si>
    <t>Бескудниковский бул., д.44</t>
  </si>
  <si>
    <t>Бескудниковский б-р, д.45</t>
  </si>
  <si>
    <t>I-510</t>
  </si>
  <si>
    <t>1466 кв.м.</t>
  </si>
  <si>
    <t>Бескудниковский б-р, д.47</t>
  </si>
  <si>
    <t>1482 кв.м.</t>
  </si>
  <si>
    <t>Коровинское ш., д.8 к.2</t>
  </si>
  <si>
    <t>Коровинское шоссе д. 8 к.1</t>
  </si>
  <si>
    <t>Коровинское шоссе д. 8 к.3</t>
  </si>
  <si>
    <t>Бескудниковский б-р д.49</t>
  </si>
  <si>
    <t>Бескудниковский пер. д. 6</t>
  </si>
  <si>
    <t>К-7</t>
  </si>
  <si>
    <t>Дмитровское шоссе, д. 97</t>
  </si>
  <si>
    <t>2003 кв.м.</t>
  </si>
  <si>
    <t>Дмитровское шоссе д. 74 к. 2</t>
  </si>
  <si>
    <t>Дмитровское шоссе д. 89 к. 2</t>
  </si>
  <si>
    <t>Дмитровское ш.д.89кор.3</t>
  </si>
  <si>
    <t>Дмитровское шоссе д. 89 к. 1</t>
  </si>
  <si>
    <t>Бескудниковский</t>
  </si>
  <si>
    <t>Тимирязевский</t>
  </si>
  <si>
    <t xml:space="preserve">  Вучетича ул., д.11 к1</t>
  </si>
  <si>
    <t xml:space="preserve">1751м2 </t>
  </si>
  <si>
    <t xml:space="preserve">  Тимирязевская ул., 25</t>
  </si>
  <si>
    <t>1160м2</t>
  </si>
  <si>
    <t xml:space="preserve">  Дмитровский проезд,  6 к1</t>
  </si>
  <si>
    <t>1045м2</t>
  </si>
  <si>
    <t xml:space="preserve">  Астрадамская ул.,д. 3</t>
  </si>
  <si>
    <t xml:space="preserve">734м2 </t>
  </si>
  <si>
    <t xml:space="preserve">  Вучетича ул.,  д.8</t>
  </si>
  <si>
    <t>506м2</t>
  </si>
  <si>
    <t xml:space="preserve">  Астрадамская ул.,д. 9 к.1</t>
  </si>
  <si>
    <t>Ремонт  мягкой кровли</t>
  </si>
  <si>
    <t xml:space="preserve">  Астрадамская ул.,д. 15 Б</t>
  </si>
  <si>
    <t xml:space="preserve">  Тимирязевская ул., 18 к.1</t>
  </si>
  <si>
    <t>Дмитровский пр-д д.6 к.1</t>
  </si>
  <si>
    <t>Дмитровский пр-д д.6 к.2</t>
  </si>
  <si>
    <t xml:space="preserve">  Дмитровское шоссе,54 к2</t>
  </si>
  <si>
    <t>374м2 2100м.п.</t>
  </si>
  <si>
    <t xml:space="preserve">  Дмитровское шоссе,55 к1</t>
  </si>
  <si>
    <t>1164м2 2100м.п. 1000м.п.</t>
  </si>
  <si>
    <t xml:space="preserve">  Дмитровское шоссе,55 к2</t>
  </si>
  <si>
    <t>Ремонт кровли,
герметизация межпанельных швов</t>
  </si>
  <si>
    <t>973м2 2100м.п.</t>
  </si>
  <si>
    <t xml:space="preserve">  Локомотивный проезд, 3</t>
  </si>
  <si>
    <t>1200м2</t>
  </si>
  <si>
    <t>Ремонт кровли, герметизация межпанельных швов, ремонт системы канализации</t>
  </si>
  <si>
    <t>Сокол</t>
  </si>
  <si>
    <t xml:space="preserve">Ленинградский пр. д.67 </t>
  </si>
  <si>
    <t>Замена стальной кровли</t>
  </si>
  <si>
    <t>Ул. Новопесчаная д.26</t>
  </si>
  <si>
    <t>Ул. Панфилова д.14</t>
  </si>
  <si>
    <t>2 Песчаная ул. д.4</t>
  </si>
  <si>
    <t>Волоколамское ш. д.16</t>
  </si>
  <si>
    <t>Замена рулонной кровли</t>
  </si>
  <si>
    <t>Ул. Новопесчаная д.6 к.1</t>
  </si>
  <si>
    <t>Ул. Новопесчаная д.6 к.2</t>
  </si>
  <si>
    <t>Чапаевский пер. д.16</t>
  </si>
  <si>
    <t>Ул. Новопесчаная д.18</t>
  </si>
  <si>
    <t xml:space="preserve">Замена стальной кровли </t>
  </si>
  <si>
    <t xml:space="preserve">Ул. Панфилова д.4 к.1 </t>
  </si>
  <si>
    <t>Замена стальной кровли с нормализацией ТВР</t>
  </si>
  <si>
    <t>Ул. Панфилова д.4 к.2</t>
  </si>
  <si>
    <t xml:space="preserve">Ул. Панфилова д.4 к.3 </t>
  </si>
  <si>
    <t>Бутырская ул. д.91</t>
  </si>
  <si>
    <t>Бутырская ул. д.15</t>
  </si>
  <si>
    <t>Мишина ул. д.4</t>
  </si>
  <si>
    <t>Петровско- Разумовская пр.д.24к15</t>
  </si>
  <si>
    <t>2-я Хуторская ул.д.19 к.2</t>
  </si>
  <si>
    <t>1-я Хуторская ул. д.7</t>
  </si>
  <si>
    <t>Петровско –Разумовский пр. д.5</t>
  </si>
  <si>
    <t>Петровско –Разумовский пр. д.25к1</t>
  </si>
  <si>
    <t>Бутырская ул. д. 9 к.2</t>
  </si>
  <si>
    <t>Бутырская ул. д.53 к.2</t>
  </si>
  <si>
    <t>Бутырская ул. д. 53 к.3</t>
  </si>
  <si>
    <t>II-18</t>
  </si>
  <si>
    <t>ин</t>
  </si>
  <si>
    <t>I- 510</t>
  </si>
  <si>
    <t>Замена кровли рулонной</t>
  </si>
  <si>
    <t>Замена кровли рулонная</t>
  </si>
  <si>
    <t>437 кв.м</t>
  </si>
  <si>
    <t>1605 кв.м</t>
  </si>
  <si>
    <t>470 кв.м</t>
  </si>
  <si>
    <t>749 кв.м</t>
  </si>
  <si>
    <t>570 кв.м</t>
  </si>
  <si>
    <t>988 кв.м</t>
  </si>
  <si>
    <t>1505 кв.м</t>
  </si>
  <si>
    <t>1254 кв.м</t>
  </si>
  <si>
    <t>807 кв.м</t>
  </si>
  <si>
    <t>947 кв.м</t>
  </si>
  <si>
    <t>954 кв.м</t>
  </si>
  <si>
    <t>Б. Академическая, д. 12/18, корп.2</t>
  </si>
  <si>
    <t>ул. Б. Академическая, д. 18В</t>
  </si>
  <si>
    <t>ул.  Коптевская, д. 26-1</t>
  </si>
  <si>
    <t>Капитальный  ремонт металической  кровли</t>
  </si>
  <si>
    <t>225 м.п.</t>
  </si>
  <si>
    <t>140 м.п.</t>
  </si>
  <si>
    <t>600 м.п.</t>
  </si>
  <si>
    <t>470 м.п.</t>
  </si>
  <si>
    <t>230 м.п.</t>
  </si>
  <si>
    <t>1085 кв.м.</t>
  </si>
  <si>
    <t>Замена  ГВС по  подвалу</t>
  </si>
  <si>
    <t>Ул.Зорге  д.10 к.3</t>
  </si>
  <si>
    <t>1.1569</t>
  </si>
  <si>
    <t>Ремонт кровли свесов и желобов</t>
  </si>
  <si>
    <t>пр. Аэропорта, д. 6</t>
  </si>
  <si>
    <t>Инд.</t>
  </si>
  <si>
    <t>ЦО</t>
  </si>
  <si>
    <t>ХВС</t>
  </si>
  <si>
    <t>ГВС</t>
  </si>
  <si>
    <t>ул.Викторенко, д 2/1</t>
  </si>
  <si>
    <t>ул. Викторенко, д.8а</t>
  </si>
  <si>
    <t>ул. Викторенко, д.2/1</t>
  </si>
  <si>
    <t>замена.систем ЦО.ГВС,</t>
  </si>
  <si>
    <t>ХВС, канализации</t>
  </si>
  <si>
    <t>Мирской пер. д.3</t>
  </si>
  <si>
    <t>Полтавская ул. д. 47 к.1(обследование  МЖИ акт)</t>
  </si>
  <si>
    <t>Полтавская ул. д.2</t>
  </si>
  <si>
    <t>II- 49</t>
  </si>
  <si>
    <t>ул. 8-е Марта д. 2/10 к.2(обследование  МЖИ акт)</t>
  </si>
  <si>
    <t>ул. 8-е Марта д. 2/10 к.3(обследование  МЖИ акт)</t>
  </si>
  <si>
    <t>Петровско – Разумовский пр. 25 к.3(обследование  МЖИ акт)</t>
  </si>
  <si>
    <t>Башиловская ул. д.21(обследование  МЖИ акт)</t>
  </si>
  <si>
    <t>Бутырская ул. д.21 (обследование  МЖИ акт)</t>
  </si>
  <si>
    <t>герм. межпанельных швов</t>
  </si>
  <si>
    <t xml:space="preserve">  1700 п.м</t>
  </si>
  <si>
    <t>528.45</t>
  </si>
  <si>
    <t>3300 п.м</t>
  </si>
  <si>
    <t>1030.29</t>
  </si>
  <si>
    <t>1817.63</t>
  </si>
  <si>
    <t xml:space="preserve">   2700 п.м</t>
  </si>
  <si>
    <t>839.30</t>
  </si>
  <si>
    <t xml:space="preserve"> 1578 п.м.</t>
  </si>
  <si>
    <t>490.45</t>
  </si>
  <si>
    <t>3700 п.м</t>
  </si>
  <si>
    <t>1150.63</t>
  </si>
  <si>
    <t>Бутырская ул. д.9 к.2</t>
  </si>
  <si>
    <t>Мишина ул. д. 4</t>
  </si>
  <si>
    <t>Петровско- Разумовский пр. д.24 к.3</t>
  </si>
  <si>
    <t>Петровско- Разумовский пр.д.24 к.4</t>
  </si>
  <si>
    <t>Юннатов ул. д.15 к.1</t>
  </si>
  <si>
    <t>Юннатов ул. д.15 к.2</t>
  </si>
  <si>
    <t>700 п.м</t>
  </si>
  <si>
    <t>650 п.м</t>
  </si>
  <si>
    <t>300 п.м</t>
  </si>
  <si>
    <t>390.00</t>
  </si>
  <si>
    <t>390 п.м</t>
  </si>
  <si>
    <t>507.00</t>
  </si>
  <si>
    <t>280 п.м</t>
  </si>
  <si>
    <t>364.00</t>
  </si>
  <si>
    <t>270 п.м</t>
  </si>
  <si>
    <t>351.00</t>
  </si>
  <si>
    <t xml:space="preserve">Замена ЦО,ХВС,ГВС,канализация.(подвал)
</t>
  </si>
  <si>
    <t>Замена ЦО,ХВС,ГВС,канализация(подвал,тех.этаж)</t>
  </si>
  <si>
    <t>Итого по титульному списку</t>
  </si>
  <si>
    <t>1984/1985</t>
  </si>
  <si>
    <t xml:space="preserve">« СОГЛАСОВАНО»                                          </t>
  </si>
  <si>
    <t>Префект</t>
  </si>
  <si>
    <t>______________________В.Н. Силкин</t>
  </si>
  <si>
    <t>Начальник Управления ЖКХиБ</t>
  </si>
  <si>
    <t>И.В. Соколов</t>
  </si>
  <si>
    <t>Ремонт кровли, герметизация межпанельных швов</t>
  </si>
  <si>
    <t>Итого по районам за счет средств Депутатов Муниципального собрания (31 объект)</t>
  </si>
  <si>
    <t>Итого за счет средств Департамента капитального ремонта города Москвы (237 объектов)</t>
  </si>
  <si>
    <t>Итого по районам за счет средств Депутатов Муниципального собрания (7 объектов)</t>
  </si>
  <si>
    <t>756 кв.м.</t>
  </si>
  <si>
    <t>743 кв.м.</t>
  </si>
  <si>
    <t>ПСД на  ремонт балконов</t>
  </si>
  <si>
    <t>48 шт</t>
  </si>
  <si>
    <t>ул. Приорова, д. 16, корп.3</t>
  </si>
  <si>
    <t>733 кв.м.</t>
  </si>
  <si>
    <t>Б-р Матроса Железняка, д. 20, корп.1</t>
  </si>
  <si>
    <t>793 кв.м.</t>
  </si>
  <si>
    <t xml:space="preserve">1 система </t>
  </si>
  <si>
    <t xml:space="preserve">Ремонт электросистемы </t>
  </si>
  <si>
    <t>ПСД на ремонт электросистемы</t>
  </si>
  <si>
    <t>ул. Б. Академическая, д. 18Б</t>
  </si>
  <si>
    <t xml:space="preserve">793 кв.м </t>
  </si>
  <si>
    <t xml:space="preserve">требуется </t>
  </si>
  <si>
    <t>ПСД на ремонт  кровли, с  устройством  системы  водоолива  над  подъездами</t>
  </si>
  <si>
    <t xml:space="preserve">ремонт  системы ДУ и ППА </t>
  </si>
  <si>
    <t xml:space="preserve">Разработка ПСД на заменуДУ и ППА </t>
  </si>
  <si>
    <t>9 систем</t>
  </si>
  <si>
    <t xml:space="preserve">Итого за счет средств Департамента капитального ремонта города Москвы (261 объект) 11 объектов </t>
  </si>
  <si>
    <t xml:space="preserve">ремонт  подъездов </t>
  </si>
  <si>
    <t>3,5,6,7,8</t>
  </si>
  <si>
    <t>ремонт балконов</t>
  </si>
  <si>
    <t>ул. Б. Академическая, д. 57</t>
  </si>
  <si>
    <t>3-й Михалковский  пер-к. д. 15, корп.4</t>
  </si>
  <si>
    <t>3-й Михалковский  пер-к. д. 14 корп.1</t>
  </si>
  <si>
    <t>замена  окон</t>
  </si>
  <si>
    <t>ул. Б. Академическая, д. 21, кв.25</t>
  </si>
  <si>
    <t xml:space="preserve">замена  электропроводки в  квартире, с  космическим ремонтом </t>
  </si>
  <si>
    <t xml:space="preserve">не требуется </t>
  </si>
  <si>
    <t>ул. Б. Академическая, д. 73, корп.1, кв. 152</t>
  </si>
  <si>
    <t xml:space="preserve">Заменить паркет  в комнате </t>
  </si>
  <si>
    <t>18 кв.м.</t>
  </si>
  <si>
    <t>пр. Черепановых, д. 46А. Кв. 1</t>
  </si>
  <si>
    <t>замена деревянной межкомнатной  двери  на  металическую</t>
  </si>
  <si>
    <t>1 дв</t>
  </si>
  <si>
    <t>633 кв.м.</t>
  </si>
  <si>
    <t>27 шт.</t>
  </si>
  <si>
    <t>44 кв.м.</t>
  </si>
  <si>
    <t xml:space="preserve">Итого по району за  счет средств Департамента  капитального  ремонта  города москвы </t>
  </si>
  <si>
    <t>Итого по  району  за  счет средств Депутатов  Муниципального  собрания  района Коптево</t>
  </si>
  <si>
    <t>______________________И.В. Драгин</t>
  </si>
  <si>
    <t xml:space="preserve"> Заместитель префекта</t>
  </si>
  <si>
    <t>Глава  управы  района Коптево</t>
  </si>
  <si>
    <t>В.А. Перов</t>
  </si>
  <si>
    <t>Долгова Е.Д.</t>
  </si>
  <si>
    <t>(495) 450-41-93</t>
  </si>
  <si>
    <t>4-й Новомихалковский  пр-д, д. 5/2</t>
  </si>
  <si>
    <t>ул. З. и А. Космодемьянских, д. 36А</t>
  </si>
  <si>
    <t>3-й Михалковский  пер-к, д. 6</t>
  </si>
  <si>
    <t>ул. Коптевксая, д. 22</t>
  </si>
  <si>
    <t>ул. К. Волкова, д. 29</t>
  </si>
  <si>
    <t>ремонт  кровли</t>
  </si>
  <si>
    <t>1001 кв.м.</t>
  </si>
  <si>
    <t>1399 кв.м.</t>
  </si>
  <si>
    <t>ремонт   кровли</t>
  </si>
  <si>
    <t>3 системы</t>
  </si>
  <si>
    <t xml:space="preserve">устройство индивидуальных  неровностей </t>
  </si>
  <si>
    <t>устройство  контейнерной  площадки</t>
  </si>
  <si>
    <t xml:space="preserve"> требуется </t>
  </si>
  <si>
    <t>ул. Г. Рычагова, д. 21, кв. 42</t>
  </si>
  <si>
    <t>ул. Б. Академическая, д. 20А</t>
  </si>
  <si>
    <t>ПСД на замену  системы  ЦО, ХВС, ГВС по стоякам</t>
  </si>
  <si>
    <t>ПСД на замену  системы  ЦО,ХВС по стоякам</t>
  </si>
  <si>
    <t xml:space="preserve">2 система </t>
  </si>
  <si>
    <t>ПСД на  реомнт  систем ЦО, ГВС, ХВС  по стоякам</t>
  </si>
  <si>
    <t>ул. Г. Рычагова, д. 21, кв. 43</t>
  </si>
  <si>
    <t>электосистема</t>
  </si>
  <si>
    <t>ВКР</t>
  </si>
  <si>
    <t>Благоустройтсво</t>
  </si>
  <si>
    <t>ИТОГ</t>
  </si>
  <si>
    <t xml:space="preserve">остаток </t>
  </si>
  <si>
    <t xml:space="preserve">справочно </t>
  </si>
  <si>
    <t>восстановление электропроводки</t>
  </si>
  <si>
    <t xml:space="preserve"> разработка  ПСД на восстановление электропроводки</t>
  </si>
  <si>
    <t xml:space="preserve">итого </t>
  </si>
  <si>
    <t>остаток</t>
  </si>
  <si>
    <t>40 кв.м.</t>
  </si>
  <si>
    <t>12 кв.м.</t>
  </si>
  <si>
    <t xml:space="preserve">Благоустройство  дворовых  территорий </t>
  </si>
  <si>
    <t>1 шт.</t>
  </si>
  <si>
    <t>Ветеранам  ВОВ</t>
  </si>
  <si>
    <t>Ул. Приорова, д. 38, д. 38А., д. 40. д. 40А,</t>
  </si>
  <si>
    <t>обустройство  площадки  для  тениса</t>
  </si>
  <si>
    <t>50 кв.м.</t>
  </si>
  <si>
    <t>Выборочный  ремонт  жилых  домов</t>
  </si>
  <si>
    <t>Ремонт квартир   детей под опекой</t>
  </si>
  <si>
    <t>всего выделено</t>
  </si>
  <si>
    <t xml:space="preserve">материальная  помощь  ветеранам ВОВ </t>
  </si>
  <si>
    <t>пр. Черепановых, д. 72 корп.1. д. 74</t>
  </si>
  <si>
    <t>ул. Б. Академическая, д. 79, корп. 3,корп.4</t>
  </si>
  <si>
    <t>адресный  список 9 адресов</t>
  </si>
  <si>
    <t>пр. Черепановых, д. 46А. Кв.  41</t>
  </si>
  <si>
    <t>9 адресов</t>
  </si>
  <si>
    <t>разработка  ПСД на ИДН</t>
  </si>
  <si>
    <t>пр. Чнрнпановых, д. 46А. Кв. 41</t>
  </si>
  <si>
    <t>квартира</t>
  </si>
  <si>
    <t>Ремонт квартир   ветеранам  ВОВ</t>
  </si>
  <si>
    <t>Б-р Матроса Железняка, д. 36</t>
  </si>
  <si>
    <t>ремонт  штукатурки  стен и потолков, побелка  потолков, замена  обоев, установка плинтусов</t>
  </si>
  <si>
    <t>ПСД на  замену  электропроовдки в  комнате  опекаемого</t>
  </si>
  <si>
    <t>СМР электропроводки в  комнате  опекаемого</t>
  </si>
  <si>
    <t>Ремонт комнаты  проживания опекуемого (замена окна, балконной  двери, входной  двери,  побелка  потолков и замена  обоев  с  подготовительными  работами)  и мест  общего  пользования: кухни, коридора, туалета, ванны (побелка  покраска  стен  и потолков, с подготовительными  работами, ремонт настенной  плитки, покраска  деревянных  дверей, замена  окна  и входной двери)</t>
  </si>
  <si>
    <t xml:space="preserve"> ремонт стен и потолка  в коридоре, поклейка  обоев, замен  2-х окон, побелка  коридора (стены, потолок) замена  обоев  в кухне</t>
  </si>
  <si>
    <t>Приложение №1</t>
  </si>
  <si>
    <t>Дополнительный адресный перечень первоочередных внепрограммных мероприятий по капитальному ремонту многоквартирных домов района Коптево  и благоустройству  придомовых  территорий  района на САО на 2013 год. на  средства СЭР (2-й этап)</t>
  </si>
  <si>
    <t>к решению муниципального Собрания внутригородского муницпального образования Коптево в городе Москве от 27 февраля 2013 г. №16/2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</si>
</sst>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0.0"/>
    <numFmt numFmtId="166" formatCode="#,##0.00_ ;\-#,##0.00\ "/>
    <numFmt numFmtId="167" formatCode="#,##0.00_р_."/>
    <numFmt numFmtId="168" formatCode="#,##0.0_р_."/>
  </numFmts>
  <fonts count="3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sz val="16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34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0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8" fillId="0" borderId="0" xfId="0" applyFont="1" applyFill="1" applyAlignment="1"/>
    <xf numFmtId="0" fontId="9" fillId="0" borderId="0" xfId="0" applyFont="1" applyFill="1" applyAlignment="1">
      <alignment horizontal="left" vertical="center"/>
    </xf>
    <xf numFmtId="16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7" fillId="0" borderId="1" xfId="2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4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1" fontId="11" fillId="2" borderId="1" xfId="3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/>
    </xf>
    <xf numFmtId="4" fontId="11" fillId="2" borderId="1" xfId="3" applyNumberFormat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11" fillId="2" borderId="1" xfId="3" applyNumberFormat="1" applyFont="1" applyFill="1" applyBorder="1" applyAlignment="1">
      <alignment horizontal="center" vertical="center"/>
    </xf>
    <xf numFmtId="0" fontId="11" fillId="2" borderId="1" xfId="3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6" fillId="2" borderId="1" xfId="4" applyFont="1" applyFill="1" applyBorder="1" applyAlignment="1">
      <alignment horizontal="center" vertical="center" wrapText="1"/>
    </xf>
    <xf numFmtId="0" fontId="17" fillId="2" borderId="1" xfId="5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1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7" fillId="2" borderId="1" xfId="2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center"/>
    </xf>
    <xf numFmtId="4" fontId="22" fillId="0" borderId="1" xfId="14" applyNumberFormat="1" applyFont="1" applyFill="1" applyBorder="1" applyAlignment="1">
      <alignment horizontal="center" vertical="center"/>
    </xf>
    <xf numFmtId="167" fontId="7" fillId="2" borderId="0" xfId="9" applyNumberFormat="1" applyFont="1" applyFill="1" applyBorder="1" applyAlignment="1">
      <alignment horizontal="center" vertical="center" wrapText="1"/>
    </xf>
    <xf numFmtId="4" fontId="7" fillId="2" borderId="0" xfId="9" applyNumberFormat="1" applyFont="1" applyFill="1" applyBorder="1" applyAlignment="1">
      <alignment horizontal="center" vertical="center" wrapText="1"/>
    </xf>
    <xf numFmtId="168" fontId="7" fillId="2" borderId="0" xfId="9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/>
    <xf numFmtId="164" fontId="7" fillId="0" borderId="2" xfId="2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/>
    </xf>
    <xf numFmtId="0" fontId="17" fillId="2" borderId="1" xfId="2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/>
    <xf numFmtId="165" fontId="7" fillId="2" borderId="1" xfId="10" applyNumberFormat="1" applyFont="1" applyFill="1" applyBorder="1" applyAlignment="1" applyProtection="1">
      <alignment horizontal="center" vertical="center"/>
    </xf>
    <xf numFmtId="4" fontId="19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7" fillId="3" borderId="1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/>
    </xf>
    <xf numFmtId="0" fontId="8" fillId="0" borderId="1" xfId="2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6" xfId="0" applyFont="1" applyBorder="1" applyAlignment="1">
      <alignment horizontal="left" wrapText="1"/>
    </xf>
    <xf numFmtId="0" fontId="25" fillId="0" borderId="7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13" fillId="0" borderId="0" xfId="0" applyFont="1"/>
    <xf numFmtId="4" fontId="8" fillId="0" borderId="0" xfId="0" applyNumberFormat="1" applyFont="1" applyFill="1" applyAlignment="1">
      <alignment horizontal="left" vertical="center"/>
    </xf>
    <xf numFmtId="4" fontId="8" fillId="0" borderId="0" xfId="0" applyNumberFormat="1" applyFont="1" applyFill="1" applyAlignment="1"/>
    <xf numFmtId="4" fontId="9" fillId="0" borderId="0" xfId="0" applyNumberFormat="1" applyFont="1" applyFill="1" applyAlignment="1">
      <alignment horizontal="left" vertical="top"/>
    </xf>
    <xf numFmtId="4" fontId="8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7" fillId="0" borderId="1" xfId="2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4" fontId="24" fillId="0" borderId="0" xfId="0" applyNumberFormat="1" applyFont="1" applyAlignment="1">
      <alignment horizontal="center" vertical="center"/>
    </xf>
    <xf numFmtId="4" fontId="0" fillId="0" borderId="0" xfId="0" applyNumberFormat="1"/>
    <xf numFmtId="0" fontId="24" fillId="0" borderId="0" xfId="0" applyFont="1"/>
    <xf numFmtId="0" fontId="8" fillId="0" borderId="7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/>
    </xf>
    <xf numFmtId="0" fontId="7" fillId="0" borderId="7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vertical="center" wrapText="1"/>
    </xf>
    <xf numFmtId="0" fontId="0" fillId="0" borderId="1" xfId="0" applyFill="1" applyBorder="1"/>
    <xf numFmtId="0" fontId="16" fillId="0" borderId="1" xfId="0" applyFont="1" applyFill="1" applyBorder="1" applyAlignment="1">
      <alignment horizontal="left" vertical="center" wrapText="1"/>
    </xf>
    <xf numFmtId="4" fontId="16" fillId="0" borderId="7" xfId="0" applyNumberFormat="1" applyFont="1" applyFill="1" applyBorder="1" applyAlignment="1">
      <alignment horizontal="center" vertical="center"/>
    </xf>
    <xf numFmtId="4" fontId="7" fillId="0" borderId="1" xfId="10" applyNumberFormat="1" applyFont="1" applyFill="1" applyBorder="1" applyAlignment="1">
      <alignment horizontal="center" vertical="center"/>
    </xf>
    <xf numFmtId="0" fontId="0" fillId="0" borderId="0" xfId="0" applyFill="1"/>
    <xf numFmtId="0" fontId="16" fillId="0" borderId="8" xfId="0" applyFont="1" applyFill="1" applyBorder="1" applyAlignment="1">
      <alignment vertical="center"/>
    </xf>
    <xf numFmtId="0" fontId="17" fillId="0" borderId="8" xfId="2" applyFont="1" applyFill="1" applyBorder="1" applyAlignment="1">
      <alignment horizontal="center" vertical="center" wrapText="1"/>
    </xf>
    <xf numFmtId="0" fontId="16" fillId="0" borderId="8" xfId="4" applyFont="1" applyFill="1" applyBorder="1" applyAlignment="1">
      <alignment horizontal="center" vertical="center" wrapText="1"/>
    </xf>
    <xf numFmtId="0" fontId="17" fillId="0" borderId="8" xfId="5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7" fillId="0" borderId="3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7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vertical="center" wrapText="1"/>
    </xf>
    <xf numFmtId="0" fontId="17" fillId="0" borderId="6" xfId="2" applyFont="1" applyFill="1" applyBorder="1" applyAlignment="1">
      <alignment vertical="center" wrapText="1"/>
    </xf>
    <xf numFmtId="4" fontId="16" fillId="0" borderId="6" xfId="0" applyNumberFormat="1" applyFont="1" applyFill="1" applyBorder="1" applyAlignment="1">
      <alignment horizontal="center" vertical="center"/>
    </xf>
    <xf numFmtId="0" fontId="28" fillId="0" borderId="6" xfId="2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5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4" fontId="29" fillId="0" borderId="6" xfId="0" applyNumberFormat="1" applyFont="1" applyFill="1" applyBorder="1" applyAlignment="1">
      <alignment horizontal="center" vertical="center"/>
    </xf>
    <xf numFmtId="4" fontId="8" fillId="0" borderId="1" xfId="1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19" fillId="0" borderId="6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left"/>
    </xf>
    <xf numFmtId="4" fontId="12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19" fillId="0" borderId="9" xfId="0" applyFont="1" applyFill="1" applyBorder="1" applyAlignment="1">
      <alignment horizontal="left" wrapText="1"/>
    </xf>
    <xf numFmtId="4" fontId="31" fillId="0" borderId="2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31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164" fontId="3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4" fontId="27" fillId="0" borderId="0" xfId="0" applyNumberFormat="1" applyFont="1" applyFill="1"/>
    <xf numFmtId="4" fontId="0" fillId="0" borderId="0" xfId="0" applyNumberFormat="1" applyFill="1" applyAlignment="1">
      <alignment horizontal="center"/>
    </xf>
    <xf numFmtId="4" fontId="30" fillId="0" borderId="0" xfId="0" applyNumberFormat="1" applyFont="1" applyFill="1" applyAlignment="1">
      <alignment horizontal="center"/>
    </xf>
    <xf numFmtId="4" fontId="0" fillId="0" borderId="0" xfId="0" applyNumberFormat="1" applyFill="1"/>
    <xf numFmtId="0" fontId="16" fillId="0" borderId="1" xfId="4" applyFont="1" applyFill="1" applyBorder="1" applyAlignment="1">
      <alignment horizontal="center" vertical="center" wrapText="1"/>
    </xf>
    <xf numFmtId="4" fontId="16" fillId="0" borderId="1" xfId="10" applyNumberFormat="1" applyFont="1" applyFill="1" applyBorder="1" applyAlignment="1">
      <alignment horizontal="center" vertical="center"/>
    </xf>
    <xf numFmtId="4" fontId="16" fillId="0" borderId="0" xfId="1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21" fillId="0" borderId="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3" fontId="23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0" fillId="0" borderId="17" xfId="0" applyBorder="1" applyAlignme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166" fontId="16" fillId="2" borderId="1" xfId="10" applyNumberFormat="1" applyFont="1" applyFill="1" applyBorder="1" applyAlignment="1">
      <alignment horizontal="center" vertical="center" wrapText="1"/>
    </xf>
    <xf numFmtId="166" fontId="15" fillId="2" borderId="1" xfId="1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165" fontId="11" fillId="2" borderId="1" xfId="3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/>
    </xf>
    <xf numFmtId="165" fontId="11" fillId="2" borderId="1" xfId="3" applyNumberFormat="1" applyFont="1" applyFill="1" applyBorder="1" applyAlignment="1">
      <alignment horizontal="center" vertical="center"/>
    </xf>
    <xf numFmtId="165" fontId="7" fillId="2" borderId="1" xfId="1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7" fillId="2" borderId="1" xfId="3" applyFont="1" applyFill="1" applyBorder="1" applyAlignment="1">
      <alignment horizontal="center" vertical="center" wrapText="1"/>
    </xf>
    <xf numFmtId="1" fontId="11" fillId="2" borderId="1" xfId="3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1" fillId="2" borderId="1" xfId="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3" fillId="0" borderId="0" xfId="0" applyFont="1"/>
    <xf numFmtId="166" fontId="16" fillId="0" borderId="8" xfId="10" applyNumberFormat="1" applyFont="1" applyFill="1" applyBorder="1" applyAlignment="1">
      <alignment horizontal="center" vertical="center" wrapText="1"/>
    </xf>
    <xf numFmtId="166" fontId="15" fillId="0" borderId="8" xfId="10" applyNumberFormat="1" applyFont="1" applyFill="1" applyBorder="1" applyAlignment="1">
      <alignment horizontal="center" vertical="center" wrapText="1"/>
    </xf>
    <xf numFmtId="166" fontId="15" fillId="0" borderId="3" xfId="1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left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14" xfId="1"/>
    <cellStyle name="Обычный 15" xfId="2"/>
    <cellStyle name="Обычный 2" xfId="3"/>
    <cellStyle name="Обычный 23" xfId="4"/>
    <cellStyle name="Обычный 24" xfId="5"/>
    <cellStyle name="Обычный 3" xfId="6"/>
    <cellStyle name="Обычный 4" xfId="7"/>
    <cellStyle name="Обычный 8" xfId="8"/>
    <cellStyle name="Обычный_Лист1" xfId="9"/>
    <cellStyle name="Финансовый" xfId="10" builtinId="3"/>
    <cellStyle name="Финансовый 3" xfId="11"/>
    <cellStyle name="Финансовый 4" xfId="12"/>
    <cellStyle name="Финансовый 5" xfId="13"/>
    <cellStyle name="Финансовый 8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view="pageBreakPreview" topLeftCell="A36" zoomScaleNormal="85" zoomScaleSheetLayoutView="100" workbookViewId="0">
      <selection activeCell="M49" sqref="A1:M49"/>
    </sheetView>
  </sheetViews>
  <sheetFormatPr defaultRowHeight="15" x14ac:dyDescent="0.25"/>
  <cols>
    <col min="1" max="1" width="5.140625" customWidth="1"/>
    <col min="2" max="2" width="43.5703125" customWidth="1"/>
    <col min="3" max="3" width="7.28515625" customWidth="1"/>
    <col min="4" max="4" width="7.140625" customWidth="1"/>
    <col min="5" max="5" width="6.5703125" customWidth="1"/>
    <col min="6" max="6" width="10.85546875" customWidth="1"/>
    <col min="7" max="7" width="52.7109375" style="33" bestFit="1" customWidth="1"/>
    <col min="8" max="8" width="12.42578125" bestFit="1" customWidth="1"/>
    <col min="9" max="9" width="15.85546875" hidden="1" customWidth="1"/>
    <col min="10" max="10" width="17.5703125" style="147" customWidth="1"/>
    <col min="11" max="11" width="21.5703125" customWidth="1"/>
    <col min="12" max="12" width="9.28515625" customWidth="1"/>
    <col min="13" max="13" width="20.28515625" customWidth="1"/>
    <col min="15" max="15" width="16.42578125" customWidth="1"/>
  </cols>
  <sheetData>
    <row r="1" spans="1:13" ht="15.75" x14ac:dyDescent="0.25">
      <c r="A1" s="255" t="s">
        <v>0</v>
      </c>
      <c r="B1" s="255"/>
      <c r="C1" s="255"/>
      <c r="D1" s="7"/>
      <c r="E1" s="7"/>
      <c r="F1" s="7"/>
      <c r="G1" s="97"/>
      <c r="H1" s="9"/>
      <c r="I1" s="87"/>
      <c r="J1" s="136"/>
      <c r="K1" s="255" t="s">
        <v>542</v>
      </c>
      <c r="L1" s="255"/>
      <c r="M1" s="255"/>
    </row>
    <row r="2" spans="1:13" ht="15.75" x14ac:dyDescent="0.25">
      <c r="A2" s="10" t="s">
        <v>543</v>
      </c>
      <c r="B2" s="10"/>
      <c r="C2" s="11"/>
      <c r="D2" s="10"/>
      <c r="E2" s="10"/>
      <c r="F2" s="10"/>
      <c r="G2" s="7"/>
      <c r="H2" s="9"/>
      <c r="I2" s="12"/>
      <c r="J2" s="137"/>
      <c r="K2" s="10" t="s">
        <v>592</v>
      </c>
      <c r="L2" s="10"/>
      <c r="M2" s="11"/>
    </row>
    <row r="3" spans="1:13" ht="15.75" x14ac:dyDescent="0.25">
      <c r="A3" s="10" t="s">
        <v>4</v>
      </c>
      <c r="B3" s="10"/>
      <c r="C3" s="11"/>
      <c r="D3" s="7"/>
      <c r="E3" s="7"/>
      <c r="F3" s="7"/>
      <c r="G3" s="7"/>
      <c r="H3" s="9"/>
      <c r="I3" s="12"/>
      <c r="J3" s="137"/>
      <c r="K3" s="10" t="s">
        <v>4</v>
      </c>
      <c r="L3" s="10"/>
      <c r="M3" s="11"/>
    </row>
    <row r="4" spans="1:13" x14ac:dyDescent="0.25">
      <c r="A4" s="13"/>
      <c r="B4" s="13"/>
      <c r="C4" s="14"/>
      <c r="D4" s="13"/>
      <c r="E4" s="13"/>
      <c r="F4" s="13"/>
      <c r="G4" s="7"/>
      <c r="H4" s="15"/>
      <c r="I4" s="15"/>
      <c r="J4" s="138"/>
      <c r="K4" s="13"/>
      <c r="L4" s="13"/>
      <c r="M4" s="14"/>
    </row>
    <row r="5" spans="1:13" ht="15.75" x14ac:dyDescent="0.25">
      <c r="A5" s="10" t="s">
        <v>544</v>
      </c>
      <c r="B5" s="10"/>
      <c r="C5" s="10"/>
      <c r="D5" s="10"/>
      <c r="E5" s="10"/>
      <c r="F5" s="10"/>
      <c r="G5" s="10"/>
      <c r="H5" s="9"/>
      <c r="I5" s="9"/>
      <c r="J5" s="139"/>
      <c r="K5" s="10" t="s">
        <v>591</v>
      </c>
      <c r="L5" s="10"/>
      <c r="M5" s="10"/>
    </row>
    <row r="6" spans="1:13" ht="21" x14ac:dyDescent="0.25">
      <c r="A6" s="3"/>
      <c r="B6" s="3"/>
      <c r="C6" s="3"/>
      <c r="D6" s="3"/>
      <c r="E6" s="3"/>
      <c r="F6" s="3"/>
      <c r="G6" s="98"/>
      <c r="H6" s="5"/>
      <c r="I6" s="5"/>
      <c r="J6" s="140"/>
      <c r="K6" s="5"/>
      <c r="L6" s="3"/>
      <c r="M6" s="6"/>
    </row>
    <row r="7" spans="1:13" ht="15.75" x14ac:dyDescent="0.25">
      <c r="A7" s="256" t="s">
        <v>274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</row>
    <row r="8" spans="1:13" ht="15.75" x14ac:dyDescent="0.25">
      <c r="A8" s="16"/>
      <c r="B8" s="16"/>
      <c r="C8" s="16"/>
      <c r="D8" s="16"/>
      <c r="E8" s="16"/>
      <c r="F8" s="16"/>
      <c r="G8" s="97"/>
      <c r="H8" s="16"/>
      <c r="I8" s="16"/>
      <c r="J8" s="141"/>
      <c r="K8" s="16"/>
      <c r="L8" s="16"/>
      <c r="M8" s="16"/>
    </row>
    <row r="9" spans="1:13" ht="96.75" customHeight="1" x14ac:dyDescent="0.25">
      <c r="A9" s="18" t="s">
        <v>8</v>
      </c>
      <c r="B9" s="18" t="s">
        <v>9</v>
      </c>
      <c r="C9" s="18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42" t="s">
        <v>17</v>
      </c>
      <c r="K9" s="18" t="s">
        <v>18</v>
      </c>
      <c r="L9" s="18" t="s">
        <v>19</v>
      </c>
      <c r="M9" s="18" t="s">
        <v>20</v>
      </c>
    </row>
    <row r="10" spans="1:13" ht="13.9" customHeight="1" x14ac:dyDescent="0.25">
      <c r="A10" s="258" t="s">
        <v>275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</row>
    <row r="11" spans="1:13" s="48" customFormat="1" ht="15.75" x14ac:dyDescent="0.25">
      <c r="A11" s="89">
        <v>162</v>
      </c>
      <c r="B11" s="90" t="s">
        <v>276</v>
      </c>
      <c r="C11" s="89" t="s">
        <v>235</v>
      </c>
      <c r="D11" s="89">
        <v>1957</v>
      </c>
      <c r="E11" s="89">
        <v>5</v>
      </c>
      <c r="F11" s="89">
        <v>3591</v>
      </c>
      <c r="G11" s="90" t="s">
        <v>277</v>
      </c>
      <c r="H11" s="89">
        <v>604</v>
      </c>
      <c r="I11" s="24">
        <v>1085992</v>
      </c>
      <c r="J11" s="24">
        <v>1085.992</v>
      </c>
      <c r="K11" s="90" t="s">
        <v>21</v>
      </c>
      <c r="L11" s="89">
        <v>2013</v>
      </c>
      <c r="M11" s="89" t="s">
        <v>275</v>
      </c>
    </row>
    <row r="12" spans="1:13" s="48" customFormat="1" ht="15.75" x14ac:dyDescent="0.25">
      <c r="A12" s="237">
        <v>163</v>
      </c>
      <c r="B12" s="237" t="s">
        <v>281</v>
      </c>
      <c r="C12" s="245" t="s">
        <v>192</v>
      </c>
      <c r="D12" s="245">
        <v>1999</v>
      </c>
      <c r="E12" s="245">
        <v>16</v>
      </c>
      <c r="F12" s="245">
        <v>2647</v>
      </c>
      <c r="G12" s="51" t="s">
        <v>282</v>
      </c>
      <c r="H12" s="89" t="s">
        <v>283</v>
      </c>
      <c r="I12" s="24">
        <v>520000</v>
      </c>
      <c r="J12" s="24">
        <v>334.26</v>
      </c>
      <c r="K12" s="90" t="s">
        <v>280</v>
      </c>
      <c r="L12" s="245">
        <v>2013</v>
      </c>
      <c r="M12" s="245" t="s">
        <v>275</v>
      </c>
    </row>
    <row r="13" spans="1:13" s="48" customFormat="1" ht="31.5" x14ac:dyDescent="0.25">
      <c r="A13" s="237"/>
      <c r="B13" s="237"/>
      <c r="C13" s="245"/>
      <c r="D13" s="245"/>
      <c r="E13" s="245"/>
      <c r="F13" s="245"/>
      <c r="G13" s="25" t="s">
        <v>210</v>
      </c>
      <c r="H13" s="26" t="s">
        <v>284</v>
      </c>
      <c r="I13" s="27">
        <v>3458806</v>
      </c>
      <c r="J13" s="27">
        <v>3342.6</v>
      </c>
      <c r="K13" s="90" t="s">
        <v>83</v>
      </c>
      <c r="L13" s="245"/>
      <c r="M13" s="245"/>
    </row>
    <row r="14" spans="1:13" s="48" customFormat="1" ht="15.75" x14ac:dyDescent="0.25">
      <c r="A14" s="237"/>
      <c r="B14" s="237"/>
      <c r="C14" s="245"/>
      <c r="D14" s="245"/>
      <c r="E14" s="245"/>
      <c r="F14" s="245"/>
      <c r="G14" s="51" t="s">
        <v>566</v>
      </c>
      <c r="H14" s="89" t="s">
        <v>568</v>
      </c>
      <c r="I14" s="126"/>
      <c r="J14" s="24">
        <v>4626.3</v>
      </c>
      <c r="K14" s="253" t="s">
        <v>83</v>
      </c>
      <c r="L14" s="245"/>
      <c r="M14" s="245"/>
    </row>
    <row r="15" spans="1:13" s="48" customFormat="1" ht="15.75" x14ac:dyDescent="0.25">
      <c r="A15" s="237"/>
      <c r="B15" s="237"/>
      <c r="C15" s="245"/>
      <c r="D15" s="245"/>
      <c r="E15" s="245"/>
      <c r="F15" s="245"/>
      <c r="G15" s="84" t="s">
        <v>567</v>
      </c>
      <c r="H15" s="84" t="s">
        <v>568</v>
      </c>
      <c r="J15" s="143">
        <f>J14*10/100</f>
        <v>462.63</v>
      </c>
      <c r="K15" s="254"/>
      <c r="L15" s="245"/>
      <c r="M15" s="245"/>
    </row>
    <row r="16" spans="1:13" s="48" customFormat="1" ht="15.75" x14ac:dyDescent="0.25">
      <c r="A16" s="252"/>
      <c r="B16" s="252" t="s">
        <v>555</v>
      </c>
      <c r="C16" s="251" t="s">
        <v>192</v>
      </c>
      <c r="D16" s="251">
        <v>1962</v>
      </c>
      <c r="E16" s="251">
        <v>5</v>
      </c>
      <c r="F16" s="251">
        <v>2647</v>
      </c>
      <c r="G16" s="25" t="s">
        <v>292</v>
      </c>
      <c r="H16" s="26" t="s">
        <v>293</v>
      </c>
      <c r="I16" s="27">
        <v>250000</v>
      </c>
      <c r="J16" s="27">
        <f>J17*10/100</f>
        <v>309.11799999999999</v>
      </c>
      <c r="K16" s="90" t="s">
        <v>280</v>
      </c>
      <c r="L16" s="245">
        <v>2013</v>
      </c>
      <c r="M16" s="245" t="s">
        <v>275</v>
      </c>
    </row>
    <row r="17" spans="1:13" s="48" customFormat="1" ht="15.75" x14ac:dyDescent="0.25">
      <c r="A17" s="252"/>
      <c r="B17" s="252"/>
      <c r="C17" s="251"/>
      <c r="D17" s="251"/>
      <c r="E17" s="251"/>
      <c r="F17" s="251"/>
      <c r="G17" s="25" t="s">
        <v>294</v>
      </c>
      <c r="H17" s="26" t="s">
        <v>293</v>
      </c>
      <c r="I17" s="27">
        <f>38310.45*80</f>
        <v>3064836</v>
      </c>
      <c r="J17" s="27">
        <v>3091.18</v>
      </c>
      <c r="K17" s="90" t="s">
        <v>83</v>
      </c>
      <c r="L17" s="245"/>
      <c r="M17" s="245"/>
    </row>
    <row r="18" spans="1:13" s="48" customFormat="1" ht="15.75" x14ac:dyDescent="0.25">
      <c r="A18" s="237">
        <v>165</v>
      </c>
      <c r="B18" s="237" t="s">
        <v>295</v>
      </c>
      <c r="C18" s="245" t="s">
        <v>235</v>
      </c>
      <c r="D18" s="245">
        <v>1960</v>
      </c>
      <c r="E18" s="245">
        <v>5</v>
      </c>
      <c r="F18" s="245">
        <v>3939</v>
      </c>
      <c r="G18" s="31" t="s">
        <v>277</v>
      </c>
      <c r="H18" s="26">
        <v>1088</v>
      </c>
      <c r="I18" s="27">
        <v>1956224</v>
      </c>
      <c r="J18" s="27">
        <v>1986.07</v>
      </c>
      <c r="K18" s="237" t="s">
        <v>21</v>
      </c>
      <c r="L18" s="245">
        <v>2013</v>
      </c>
      <c r="M18" s="245" t="s">
        <v>275</v>
      </c>
    </row>
    <row r="19" spans="1:13" s="48" customFormat="1" ht="15.75" x14ac:dyDescent="0.25">
      <c r="A19" s="237"/>
      <c r="B19" s="237"/>
      <c r="C19" s="245"/>
      <c r="D19" s="245"/>
      <c r="E19" s="245"/>
      <c r="F19" s="245"/>
      <c r="G19" s="25" t="s">
        <v>279</v>
      </c>
      <c r="H19" s="26">
        <v>1</v>
      </c>
      <c r="I19" s="27">
        <v>250000</v>
      </c>
      <c r="J19" s="27">
        <f>J20*10/100</f>
        <v>135.03299999999999</v>
      </c>
      <c r="K19" s="237"/>
      <c r="L19" s="245"/>
      <c r="M19" s="245"/>
    </row>
    <row r="20" spans="1:13" s="48" customFormat="1" ht="15.75" x14ac:dyDescent="0.25">
      <c r="A20" s="237"/>
      <c r="B20" s="237"/>
      <c r="C20" s="245"/>
      <c r="D20" s="245"/>
      <c r="E20" s="245"/>
      <c r="F20" s="245"/>
      <c r="G20" s="90" t="s">
        <v>278</v>
      </c>
      <c r="H20" s="89">
        <v>1</v>
      </c>
      <c r="I20" s="24">
        <v>1356562</v>
      </c>
      <c r="J20" s="24">
        <v>1350.33</v>
      </c>
      <c r="K20" s="237"/>
      <c r="L20" s="245"/>
      <c r="M20" s="245"/>
    </row>
    <row r="21" spans="1:13" s="48" customFormat="1" ht="15.75" x14ac:dyDescent="0.25">
      <c r="A21" s="90">
        <v>166</v>
      </c>
      <c r="B21" s="90" t="s">
        <v>296</v>
      </c>
      <c r="C21" s="89" t="s">
        <v>297</v>
      </c>
      <c r="D21" s="89">
        <v>1961</v>
      </c>
      <c r="E21" s="89">
        <v>5</v>
      </c>
      <c r="F21" s="89">
        <v>4302</v>
      </c>
      <c r="G21" s="90" t="s">
        <v>298</v>
      </c>
      <c r="H21" s="26" t="s">
        <v>299</v>
      </c>
      <c r="I21" s="27">
        <v>1655501</v>
      </c>
      <c r="J21" s="27">
        <v>1655.5</v>
      </c>
      <c r="K21" s="90" t="s">
        <v>21</v>
      </c>
      <c r="L21" s="89">
        <v>2013</v>
      </c>
      <c r="M21" s="89" t="s">
        <v>275</v>
      </c>
    </row>
    <row r="22" spans="1:13" s="48" customFormat="1" ht="15.75" x14ac:dyDescent="0.25">
      <c r="A22" s="89">
        <v>167</v>
      </c>
      <c r="B22" s="90" t="s">
        <v>303</v>
      </c>
      <c r="C22" s="89" t="s">
        <v>192</v>
      </c>
      <c r="D22" s="89">
        <v>1957</v>
      </c>
      <c r="E22" s="89">
        <v>5</v>
      </c>
      <c r="F22" s="89">
        <v>3913</v>
      </c>
      <c r="G22" s="90" t="s">
        <v>304</v>
      </c>
      <c r="H22" s="89" t="s">
        <v>305</v>
      </c>
      <c r="I22" s="24">
        <v>1338106.74</v>
      </c>
      <c r="J22" s="24">
        <v>1347.89</v>
      </c>
      <c r="K22" s="90" t="s">
        <v>88</v>
      </c>
      <c r="L22" s="89">
        <v>2013</v>
      </c>
      <c r="M22" s="89" t="s">
        <v>275</v>
      </c>
    </row>
    <row r="23" spans="1:13" s="48" customFormat="1" ht="15.75" x14ac:dyDescent="0.25">
      <c r="A23" s="237">
        <v>168</v>
      </c>
      <c r="B23" s="237" t="s">
        <v>312</v>
      </c>
      <c r="C23" s="245" t="s">
        <v>192</v>
      </c>
      <c r="D23" s="245">
        <v>1954</v>
      </c>
      <c r="E23" s="245">
        <v>5</v>
      </c>
      <c r="F23" s="245">
        <v>6693</v>
      </c>
      <c r="G23" s="51" t="s">
        <v>310</v>
      </c>
      <c r="H23" s="89" t="s">
        <v>311</v>
      </c>
      <c r="I23" s="24">
        <v>3831019.51</v>
      </c>
      <c r="J23" s="24">
        <v>3862.54</v>
      </c>
      <c r="K23" s="90" t="s">
        <v>88</v>
      </c>
      <c r="L23" s="245">
        <v>2013</v>
      </c>
      <c r="M23" s="245" t="s">
        <v>275</v>
      </c>
    </row>
    <row r="24" spans="1:13" s="48" customFormat="1" ht="15.75" x14ac:dyDescent="0.25">
      <c r="A24" s="237"/>
      <c r="B24" s="237"/>
      <c r="C24" s="245"/>
      <c r="D24" s="245"/>
      <c r="E24" s="245"/>
      <c r="F24" s="245"/>
      <c r="G24" s="25" t="s">
        <v>279</v>
      </c>
      <c r="H24" s="26">
        <v>1</v>
      </c>
      <c r="I24" s="27">
        <v>120000</v>
      </c>
      <c r="J24" s="27">
        <f>J25*10/100</f>
        <v>174.227</v>
      </c>
      <c r="K24" s="237" t="s">
        <v>21</v>
      </c>
      <c r="L24" s="245"/>
      <c r="M24" s="245"/>
    </row>
    <row r="25" spans="1:13" s="48" customFormat="1" ht="15.75" x14ac:dyDescent="0.25">
      <c r="A25" s="237"/>
      <c r="B25" s="237"/>
      <c r="C25" s="245"/>
      <c r="D25" s="245"/>
      <c r="E25" s="245"/>
      <c r="F25" s="245"/>
      <c r="G25" s="25" t="s">
        <v>278</v>
      </c>
      <c r="H25" s="26">
        <v>1</v>
      </c>
      <c r="I25" s="27">
        <v>1744844.7</v>
      </c>
      <c r="J25" s="27">
        <v>1742.27</v>
      </c>
      <c r="K25" s="237"/>
      <c r="L25" s="245"/>
      <c r="M25" s="245"/>
    </row>
    <row r="26" spans="1:13" s="48" customFormat="1" ht="18.75" customHeight="1" x14ac:dyDescent="0.25">
      <c r="A26" s="231">
        <v>169</v>
      </c>
      <c r="B26" s="241" t="s">
        <v>477</v>
      </c>
      <c r="C26" s="235" t="s">
        <v>192</v>
      </c>
      <c r="D26" s="235">
        <v>1963</v>
      </c>
      <c r="E26" s="235">
        <v>5</v>
      </c>
      <c r="F26" s="235">
        <v>2500</v>
      </c>
      <c r="G26" s="246" t="s">
        <v>365</v>
      </c>
      <c r="H26" s="249" t="s">
        <v>551</v>
      </c>
      <c r="I26" s="27"/>
      <c r="J26" s="247">
        <v>1066.8399999999999</v>
      </c>
      <c r="K26" s="231" t="s">
        <v>21</v>
      </c>
      <c r="L26" s="228">
        <v>2013</v>
      </c>
      <c r="M26" s="228" t="s">
        <v>275</v>
      </c>
    </row>
    <row r="27" spans="1:13" s="48" customFormat="1" ht="15.75" x14ac:dyDescent="0.25">
      <c r="A27" s="250"/>
      <c r="B27" s="243"/>
      <c r="C27" s="244"/>
      <c r="D27" s="244"/>
      <c r="E27" s="244"/>
      <c r="F27" s="244"/>
      <c r="G27" s="232"/>
      <c r="H27" s="229"/>
      <c r="I27" s="27"/>
      <c r="J27" s="248"/>
      <c r="K27" s="232"/>
      <c r="L27" s="229"/>
      <c r="M27" s="229"/>
    </row>
    <row r="28" spans="1:13" s="48" customFormat="1" ht="18.75" x14ac:dyDescent="0.25">
      <c r="A28" s="90">
        <v>170</v>
      </c>
      <c r="B28" s="86" t="s">
        <v>478</v>
      </c>
      <c r="C28" s="91" t="s">
        <v>235</v>
      </c>
      <c r="D28" s="91">
        <v>1963</v>
      </c>
      <c r="E28" s="91">
        <v>5</v>
      </c>
      <c r="F28" s="91">
        <v>4129</v>
      </c>
      <c r="G28" s="76" t="s">
        <v>365</v>
      </c>
      <c r="H28" s="77" t="s">
        <v>556</v>
      </c>
      <c r="I28" s="27"/>
      <c r="J28" s="80">
        <v>1026.75</v>
      </c>
      <c r="K28" s="90" t="s">
        <v>21</v>
      </c>
      <c r="L28" s="89">
        <v>2013</v>
      </c>
      <c r="M28" s="89" t="s">
        <v>275</v>
      </c>
    </row>
    <row r="29" spans="1:13" s="48" customFormat="1" ht="18.75" x14ac:dyDescent="0.25">
      <c r="A29" s="237">
        <v>171</v>
      </c>
      <c r="B29" s="238" t="s">
        <v>562</v>
      </c>
      <c r="C29" s="226" t="s">
        <v>235</v>
      </c>
      <c r="D29" s="226">
        <v>1963</v>
      </c>
      <c r="E29" s="226">
        <v>5</v>
      </c>
      <c r="F29" s="226">
        <v>4129</v>
      </c>
      <c r="G29" s="76" t="s">
        <v>365</v>
      </c>
      <c r="H29" s="77" t="s">
        <v>552</v>
      </c>
      <c r="I29" s="27"/>
      <c r="J29" s="80">
        <v>993.14</v>
      </c>
      <c r="K29" s="90" t="s">
        <v>21</v>
      </c>
      <c r="L29" s="89">
        <v>2013</v>
      </c>
      <c r="M29" s="89" t="s">
        <v>275</v>
      </c>
    </row>
    <row r="30" spans="1:13" s="48" customFormat="1" ht="18.75" x14ac:dyDescent="0.25">
      <c r="A30" s="237"/>
      <c r="B30" s="239"/>
      <c r="C30" s="227"/>
      <c r="D30" s="227"/>
      <c r="E30" s="227"/>
      <c r="F30" s="227"/>
      <c r="G30" s="76" t="s">
        <v>553</v>
      </c>
      <c r="H30" s="77" t="s">
        <v>554</v>
      </c>
      <c r="I30" s="27"/>
      <c r="J30" s="80">
        <v>219.38</v>
      </c>
      <c r="K30" s="90" t="s">
        <v>21</v>
      </c>
      <c r="L30" s="89">
        <v>2013</v>
      </c>
      <c r="M30" s="89" t="s">
        <v>275</v>
      </c>
    </row>
    <row r="31" spans="1:13" s="48" customFormat="1" ht="18.75" x14ac:dyDescent="0.25">
      <c r="A31" s="237"/>
      <c r="B31" s="239"/>
      <c r="C31" s="227"/>
      <c r="D31" s="227"/>
      <c r="E31" s="227"/>
      <c r="F31" s="227"/>
      <c r="G31" s="76" t="s">
        <v>294</v>
      </c>
      <c r="H31" s="77" t="s">
        <v>554</v>
      </c>
      <c r="I31" s="27"/>
      <c r="J31" s="80">
        <v>2212.5500000000002</v>
      </c>
      <c r="K31" s="90" t="s">
        <v>21</v>
      </c>
      <c r="L31" s="89">
        <v>2013</v>
      </c>
      <c r="M31" s="89" t="s">
        <v>275</v>
      </c>
    </row>
    <row r="32" spans="1:13" s="48" customFormat="1" ht="18.75" x14ac:dyDescent="0.25">
      <c r="A32" s="231">
        <v>172</v>
      </c>
      <c r="B32" s="241" t="s">
        <v>557</v>
      </c>
      <c r="C32" s="235" t="s">
        <v>235</v>
      </c>
      <c r="D32" s="235">
        <v>1953</v>
      </c>
      <c r="E32" s="235">
        <v>5</v>
      </c>
      <c r="F32" s="235">
        <v>2514</v>
      </c>
      <c r="G32" s="76" t="s">
        <v>561</v>
      </c>
      <c r="H32" s="77" t="s">
        <v>559</v>
      </c>
      <c r="I32" s="27"/>
      <c r="J32" s="80">
        <f>J33*10/100</f>
        <v>133.887</v>
      </c>
      <c r="K32" s="90" t="s">
        <v>83</v>
      </c>
      <c r="L32" s="89">
        <v>2013</v>
      </c>
      <c r="M32" s="89" t="s">
        <v>275</v>
      </c>
    </row>
    <row r="33" spans="1:13" s="48" customFormat="1" ht="18.75" x14ac:dyDescent="0.25">
      <c r="A33" s="240"/>
      <c r="B33" s="242"/>
      <c r="C33" s="236"/>
      <c r="D33" s="236"/>
      <c r="E33" s="236"/>
      <c r="F33" s="236"/>
      <c r="G33" s="76" t="s">
        <v>560</v>
      </c>
      <c r="H33" s="77" t="s">
        <v>559</v>
      </c>
      <c r="I33" s="27"/>
      <c r="J33" s="80">
        <v>1338.87</v>
      </c>
      <c r="K33" s="90" t="s">
        <v>83</v>
      </c>
      <c r="L33" s="89">
        <v>2013</v>
      </c>
      <c r="M33" s="89" t="s">
        <v>275</v>
      </c>
    </row>
    <row r="34" spans="1:13" s="48" customFormat="1" ht="37.5" x14ac:dyDescent="0.25">
      <c r="A34" s="240"/>
      <c r="B34" s="242"/>
      <c r="C34" s="236"/>
      <c r="D34" s="236"/>
      <c r="E34" s="236"/>
      <c r="F34" s="236"/>
      <c r="G34" s="76" t="s">
        <v>565</v>
      </c>
      <c r="H34" s="77" t="s">
        <v>563</v>
      </c>
      <c r="I34" s="27"/>
      <c r="J34" s="80">
        <v>139.63999999999999</v>
      </c>
      <c r="K34" s="231" t="s">
        <v>564</v>
      </c>
      <c r="L34" s="228">
        <v>2013</v>
      </c>
      <c r="M34" s="228" t="s">
        <v>275</v>
      </c>
    </row>
    <row r="35" spans="1:13" s="48" customFormat="1" ht="37.5" x14ac:dyDescent="0.25">
      <c r="A35" s="240"/>
      <c r="B35" s="242"/>
      <c r="C35" s="236"/>
      <c r="D35" s="236"/>
      <c r="E35" s="236"/>
      <c r="F35" s="236"/>
      <c r="G35" s="76" t="s">
        <v>480</v>
      </c>
      <c r="H35" s="77" t="s">
        <v>558</v>
      </c>
      <c r="I35" s="27"/>
      <c r="J35" s="80">
        <v>1396.4</v>
      </c>
      <c r="K35" s="232"/>
      <c r="L35" s="229"/>
      <c r="M35" s="229"/>
    </row>
    <row r="36" spans="1:13" s="48" customFormat="1" ht="15.75" x14ac:dyDescent="0.25">
      <c r="A36" s="224" t="s">
        <v>589</v>
      </c>
      <c r="B36" s="233"/>
      <c r="C36" s="233"/>
      <c r="D36" s="233"/>
      <c r="E36" s="233"/>
      <c r="F36" s="233"/>
      <c r="G36" s="233"/>
      <c r="H36" s="233"/>
      <c r="I36" s="234"/>
      <c r="J36" s="144">
        <f>SUM(J11:J35)</f>
        <v>34033.396999999997</v>
      </c>
      <c r="K36" s="230"/>
      <c r="L36" s="230"/>
      <c r="M36" s="230"/>
    </row>
    <row r="37" spans="1:13" s="48" customFormat="1" ht="15.75" x14ac:dyDescent="0.25">
      <c r="A37" s="127"/>
      <c r="B37" s="128"/>
      <c r="C37" s="128"/>
      <c r="D37" s="128"/>
      <c r="E37" s="128"/>
      <c r="F37" s="128"/>
      <c r="G37" s="128"/>
      <c r="H37" s="128"/>
      <c r="I37" s="129"/>
      <c r="J37" s="144"/>
      <c r="K37" s="31"/>
      <c r="L37" s="31"/>
      <c r="M37" s="31"/>
    </row>
    <row r="38" spans="1:13" s="48" customFormat="1" ht="37.5" x14ac:dyDescent="0.3">
      <c r="A38" s="130">
        <v>1</v>
      </c>
      <c r="B38" s="131" t="s">
        <v>577</v>
      </c>
      <c r="C38" s="131"/>
      <c r="D38" s="131"/>
      <c r="E38" s="131"/>
      <c r="F38" s="131"/>
      <c r="G38" s="132" t="s">
        <v>578</v>
      </c>
      <c r="H38" s="131"/>
      <c r="I38" s="133"/>
      <c r="J38" s="145">
        <v>360</v>
      </c>
      <c r="K38" s="134" t="s">
        <v>579</v>
      </c>
      <c r="L38" s="134">
        <v>2013</v>
      </c>
      <c r="M38" s="134" t="s">
        <v>275</v>
      </c>
    </row>
    <row r="39" spans="1:13" s="48" customFormat="1" ht="18.75" x14ac:dyDescent="0.3">
      <c r="A39" s="130">
        <v>2</v>
      </c>
      <c r="B39" s="131" t="s">
        <v>580</v>
      </c>
      <c r="C39" s="131"/>
      <c r="D39" s="131"/>
      <c r="E39" s="131"/>
      <c r="F39" s="131"/>
      <c r="G39" s="132" t="s">
        <v>581</v>
      </c>
      <c r="H39" s="131" t="s">
        <v>582</v>
      </c>
      <c r="I39" s="133"/>
      <c r="J39" s="145">
        <v>60</v>
      </c>
      <c r="K39" s="134" t="s">
        <v>579</v>
      </c>
      <c r="L39" s="134">
        <v>2013</v>
      </c>
      <c r="M39" s="134" t="s">
        <v>275</v>
      </c>
    </row>
    <row r="40" spans="1:13" s="48" customFormat="1" ht="37.5" x14ac:dyDescent="0.3">
      <c r="A40" s="130">
        <v>3</v>
      </c>
      <c r="B40" s="131" t="s">
        <v>583</v>
      </c>
      <c r="C40" s="131"/>
      <c r="D40" s="131"/>
      <c r="E40" s="131"/>
      <c r="F40" s="131"/>
      <c r="G40" s="132" t="s">
        <v>584</v>
      </c>
      <c r="H40" s="131" t="s">
        <v>585</v>
      </c>
      <c r="I40" s="133"/>
      <c r="J40" s="145">
        <v>50</v>
      </c>
      <c r="K40" s="134" t="s">
        <v>579</v>
      </c>
      <c r="L40" s="134">
        <v>2013</v>
      </c>
      <c r="M40" s="134" t="s">
        <v>275</v>
      </c>
    </row>
    <row r="41" spans="1:13" s="48" customFormat="1" ht="18.75" x14ac:dyDescent="0.3">
      <c r="A41" s="130">
        <v>4</v>
      </c>
      <c r="B41" s="131" t="s">
        <v>281</v>
      </c>
      <c r="C41" s="131" t="s">
        <v>30</v>
      </c>
      <c r="D41" s="131">
        <v>1999</v>
      </c>
      <c r="E41" s="131">
        <v>16</v>
      </c>
      <c r="F41" s="131"/>
      <c r="G41" s="131" t="s">
        <v>570</v>
      </c>
      <c r="H41" s="131" t="s">
        <v>571</v>
      </c>
      <c r="I41" s="133"/>
      <c r="J41" s="145">
        <v>4966.1000000000004</v>
      </c>
      <c r="K41" s="134" t="s">
        <v>579</v>
      </c>
      <c r="L41" s="134">
        <v>2013</v>
      </c>
      <c r="M41" s="134"/>
    </row>
    <row r="42" spans="1:13" s="48" customFormat="1" ht="18.75" x14ac:dyDescent="0.3">
      <c r="A42" s="130">
        <v>5</v>
      </c>
      <c r="B42" s="131" t="s">
        <v>573</v>
      </c>
      <c r="C42" s="131"/>
      <c r="D42" s="131"/>
      <c r="E42" s="131"/>
      <c r="F42" s="131"/>
      <c r="G42" s="131" t="s">
        <v>572</v>
      </c>
      <c r="H42" s="131" t="s">
        <v>587</v>
      </c>
      <c r="I42" s="133"/>
      <c r="J42" s="145">
        <v>2267.6999999999998</v>
      </c>
      <c r="K42" s="134"/>
      <c r="L42" s="134"/>
      <c r="M42" s="134"/>
    </row>
    <row r="43" spans="1:13" s="48" customFormat="1" ht="18.75" x14ac:dyDescent="0.3">
      <c r="A43" s="130">
        <v>6</v>
      </c>
      <c r="B43" s="131" t="s">
        <v>574</v>
      </c>
      <c r="C43" s="131"/>
      <c r="D43" s="131"/>
      <c r="E43" s="131"/>
      <c r="F43" s="131"/>
      <c r="G43" s="131" t="s">
        <v>210</v>
      </c>
      <c r="H43" s="131" t="s">
        <v>586</v>
      </c>
      <c r="I43" s="133"/>
      <c r="J43" s="145">
        <v>1171.5999999999999</v>
      </c>
      <c r="K43" s="134"/>
      <c r="L43" s="134"/>
      <c r="M43" s="134"/>
    </row>
    <row r="44" spans="1:13" s="48" customFormat="1" ht="18.75" x14ac:dyDescent="0.3">
      <c r="A44" s="130">
        <v>7</v>
      </c>
      <c r="B44" s="131" t="s">
        <v>575</v>
      </c>
      <c r="C44" s="131"/>
      <c r="D44" s="131"/>
      <c r="E44" s="131"/>
      <c r="F44" s="131"/>
      <c r="G44" s="131" t="s">
        <v>576</v>
      </c>
      <c r="H44" s="131" t="s">
        <v>588</v>
      </c>
      <c r="I44" s="133"/>
      <c r="J44" s="145">
        <v>394.4</v>
      </c>
      <c r="K44" s="134"/>
      <c r="L44" s="134"/>
      <c r="M44" s="134"/>
    </row>
    <row r="45" spans="1:13" s="135" customFormat="1" ht="16.5" thickBot="1" x14ac:dyDescent="0.3">
      <c r="A45" s="224" t="s">
        <v>590</v>
      </c>
      <c r="B45" s="225"/>
      <c r="C45" s="225"/>
      <c r="D45" s="225"/>
      <c r="E45" s="225"/>
      <c r="F45" s="225"/>
      <c r="G45" s="225"/>
      <c r="H45" s="128"/>
      <c r="I45" s="129"/>
      <c r="J45" s="144">
        <f>SUM(J38:J44)</f>
        <v>9269.7999999999993</v>
      </c>
      <c r="K45" s="111"/>
      <c r="L45" s="111"/>
      <c r="M45" s="111"/>
    </row>
    <row r="46" spans="1:13" ht="16.5" thickBot="1" x14ac:dyDescent="0.3">
      <c r="A46" s="213" t="s">
        <v>569</v>
      </c>
      <c r="B46" s="214"/>
      <c r="C46" s="214"/>
      <c r="D46" s="214"/>
      <c r="E46" s="214"/>
      <c r="F46" s="214"/>
      <c r="G46" s="214"/>
      <c r="H46" s="214"/>
      <c r="I46" s="215"/>
      <c r="J46" s="94">
        <f>J36</f>
        <v>34033.396999999997</v>
      </c>
      <c r="K46" s="218"/>
      <c r="L46" s="219"/>
      <c r="M46" s="220"/>
    </row>
    <row r="47" spans="1:13" ht="16.5" thickBot="1" x14ac:dyDescent="0.3">
      <c r="A47" s="213" t="s">
        <v>550</v>
      </c>
      <c r="B47" s="214"/>
      <c r="C47" s="214"/>
      <c r="D47" s="214"/>
      <c r="E47" s="214"/>
      <c r="F47" s="214"/>
      <c r="G47" s="214"/>
      <c r="H47" s="215"/>
      <c r="I47" s="120"/>
      <c r="J47" s="94">
        <f>J45</f>
        <v>9269.7999999999993</v>
      </c>
      <c r="K47" s="221"/>
      <c r="L47" s="222"/>
      <c r="M47" s="223"/>
    </row>
    <row r="48" spans="1:13" ht="16.5" thickBot="1" x14ac:dyDescent="0.3">
      <c r="A48" s="213" t="s">
        <v>540</v>
      </c>
      <c r="B48" s="214"/>
      <c r="C48" s="214"/>
      <c r="D48" s="214"/>
      <c r="E48" s="214"/>
      <c r="F48" s="214"/>
      <c r="G48" s="214"/>
      <c r="H48" s="215"/>
      <c r="I48" s="120"/>
      <c r="J48" s="94">
        <f>J46+J47</f>
        <v>43303.197</v>
      </c>
      <c r="K48" s="216"/>
      <c r="L48" s="216"/>
      <c r="M48" s="217"/>
    </row>
    <row r="50" spans="2:13" ht="18.75" x14ac:dyDescent="0.25">
      <c r="B50" s="122" t="s">
        <v>545</v>
      </c>
      <c r="C50" s="122"/>
      <c r="D50" s="122"/>
      <c r="E50" s="122"/>
      <c r="F50" s="122"/>
      <c r="G50" s="122"/>
      <c r="H50" s="122"/>
      <c r="I50" s="122"/>
      <c r="J50" s="146"/>
      <c r="K50" s="122" t="s">
        <v>546</v>
      </c>
      <c r="L50" s="122"/>
      <c r="M50" s="122"/>
    </row>
  </sheetData>
  <mergeCells count="75">
    <mergeCell ref="F12:F15"/>
    <mergeCell ref="M12:M15"/>
    <mergeCell ref="K14:K15"/>
    <mergeCell ref="L12:L15"/>
    <mergeCell ref="A1:C1"/>
    <mergeCell ref="K1:M1"/>
    <mergeCell ref="A7:M7"/>
    <mergeCell ref="A10:M10"/>
    <mergeCell ref="A12:A15"/>
    <mergeCell ref="B12:B15"/>
    <mergeCell ref="C12:C15"/>
    <mergeCell ref="D12:D15"/>
    <mergeCell ref="E12:E15"/>
    <mergeCell ref="M16:M17"/>
    <mergeCell ref="K18:K20"/>
    <mergeCell ref="L18:L20"/>
    <mergeCell ref="M18:M20"/>
    <mergeCell ref="A23:A25"/>
    <mergeCell ref="B23:B25"/>
    <mergeCell ref="D23:D25"/>
    <mergeCell ref="F16:F17"/>
    <mergeCell ref="E16:E17"/>
    <mergeCell ref="F18:F20"/>
    <mergeCell ref="A16:A17"/>
    <mergeCell ref="B16:B17"/>
    <mergeCell ref="C16:C17"/>
    <mergeCell ref="D16:D17"/>
    <mergeCell ref="A18:A20"/>
    <mergeCell ref="B18:B20"/>
    <mergeCell ref="L16:L17"/>
    <mergeCell ref="E26:E27"/>
    <mergeCell ref="C18:C20"/>
    <mergeCell ref="D18:D20"/>
    <mergeCell ref="E18:E20"/>
    <mergeCell ref="A26:A27"/>
    <mergeCell ref="L23:L25"/>
    <mergeCell ref="H26:H27"/>
    <mergeCell ref="M23:M25"/>
    <mergeCell ref="K24:K25"/>
    <mergeCell ref="E23:E25"/>
    <mergeCell ref="F23:F25"/>
    <mergeCell ref="F26:F27"/>
    <mergeCell ref="G26:G27"/>
    <mergeCell ref="L26:L27"/>
    <mergeCell ref="D26:D27"/>
    <mergeCell ref="M26:M27"/>
    <mergeCell ref="K26:K27"/>
    <mergeCell ref="J26:J27"/>
    <mergeCell ref="D29:D31"/>
    <mergeCell ref="E29:E31"/>
    <mergeCell ref="B26:B27"/>
    <mergeCell ref="C26:C27"/>
    <mergeCell ref="C23:C25"/>
    <mergeCell ref="A45:G45"/>
    <mergeCell ref="F29:F31"/>
    <mergeCell ref="M34:M35"/>
    <mergeCell ref="K36:M36"/>
    <mergeCell ref="L34:L35"/>
    <mergeCell ref="K34:K35"/>
    <mergeCell ref="A36:I36"/>
    <mergeCell ref="C32:C35"/>
    <mergeCell ref="D32:D35"/>
    <mergeCell ref="F32:F35"/>
    <mergeCell ref="E32:E35"/>
    <mergeCell ref="A29:A31"/>
    <mergeCell ref="B29:B31"/>
    <mergeCell ref="C29:C31"/>
    <mergeCell ref="A32:A35"/>
    <mergeCell ref="B32:B35"/>
    <mergeCell ref="A48:H48"/>
    <mergeCell ref="K48:M48"/>
    <mergeCell ref="A46:I46"/>
    <mergeCell ref="K46:M46"/>
    <mergeCell ref="A47:H47"/>
    <mergeCell ref="K47:M47"/>
  </mergeCells>
  <phoneticPr fontId="32" type="noConversion"/>
  <pageMargins left="0.23622047244094491" right="0.23622047244094491" top="0.94488188976377963" bottom="0.94488188976377963" header="0.31496062992125984" footer="0.31496062992125984"/>
  <pageSetup paperSize="9" scale="66" fitToHeight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1"/>
  <sheetViews>
    <sheetView view="pageBreakPreview" topLeftCell="A193" zoomScale="55" zoomScaleNormal="85" zoomScaleSheetLayoutView="55" workbookViewId="0">
      <selection activeCell="J393" sqref="J393"/>
    </sheetView>
  </sheetViews>
  <sheetFormatPr defaultRowHeight="15" x14ac:dyDescent="0.25"/>
  <cols>
    <col min="1" max="1" width="5.140625" customWidth="1"/>
    <col min="2" max="2" width="37.140625" bestFit="1" customWidth="1"/>
    <col min="3" max="3" width="7.28515625" customWidth="1"/>
    <col min="4" max="4" width="7.140625" customWidth="1"/>
    <col min="5" max="5" width="6.5703125" customWidth="1"/>
    <col min="6" max="6" width="10.85546875" customWidth="1"/>
    <col min="7" max="7" width="52.7109375" style="33" bestFit="1" customWidth="1"/>
    <col min="8" max="8" width="12.42578125" bestFit="1" customWidth="1"/>
    <col min="9" max="9" width="15.85546875" hidden="1" customWidth="1"/>
    <col min="10" max="10" width="17.5703125" customWidth="1"/>
    <col min="11" max="11" width="21.5703125" customWidth="1"/>
    <col min="12" max="12" width="9.28515625" customWidth="1"/>
    <col min="13" max="13" width="20.28515625" customWidth="1"/>
    <col min="15" max="15" width="16.42578125" customWidth="1"/>
  </cols>
  <sheetData>
    <row r="1" spans="1:13" ht="15.75" x14ac:dyDescent="0.25">
      <c r="A1" s="255" t="s">
        <v>0</v>
      </c>
      <c r="B1" s="255"/>
      <c r="C1" s="255"/>
      <c r="D1" s="7"/>
      <c r="E1" s="7"/>
      <c r="F1" s="7"/>
      <c r="G1" s="97"/>
      <c r="H1" s="9"/>
      <c r="I1" s="87"/>
      <c r="J1" s="87"/>
      <c r="K1" s="255" t="s">
        <v>542</v>
      </c>
      <c r="L1" s="255"/>
      <c r="M1" s="255"/>
    </row>
    <row r="2" spans="1:13" ht="15.75" x14ac:dyDescent="0.25">
      <c r="A2" s="10" t="s">
        <v>543</v>
      </c>
      <c r="B2" s="10"/>
      <c r="C2" s="11"/>
      <c r="D2" s="10"/>
      <c r="E2" s="10"/>
      <c r="F2" s="10"/>
      <c r="G2" s="7"/>
      <c r="H2" s="9"/>
      <c r="I2" s="12"/>
      <c r="J2" s="12"/>
      <c r="K2" s="10" t="s">
        <v>2</v>
      </c>
      <c r="L2" s="10"/>
      <c r="M2" s="11"/>
    </row>
    <row r="3" spans="1:13" ht="15.75" x14ac:dyDescent="0.25">
      <c r="A3" s="10" t="s">
        <v>4</v>
      </c>
      <c r="B3" s="10"/>
      <c r="C3" s="11"/>
      <c r="D3" s="7"/>
      <c r="E3" s="7"/>
      <c r="F3" s="7"/>
      <c r="G3" s="7"/>
      <c r="H3" s="9"/>
      <c r="I3" s="12"/>
      <c r="J3" s="12"/>
      <c r="K3" s="10" t="s">
        <v>4</v>
      </c>
      <c r="L3" s="10"/>
      <c r="M3" s="11"/>
    </row>
    <row r="4" spans="1:13" x14ac:dyDescent="0.25">
      <c r="A4" s="13"/>
      <c r="B4" s="13"/>
      <c r="C4" s="14"/>
      <c r="D4" s="13"/>
      <c r="E4" s="13"/>
      <c r="F4" s="13"/>
      <c r="G4" s="7"/>
      <c r="H4" s="15"/>
      <c r="I4" s="15"/>
      <c r="J4" s="15"/>
      <c r="K4" s="13"/>
      <c r="L4" s="13"/>
      <c r="M4" s="14"/>
    </row>
    <row r="5" spans="1:13" ht="15.75" x14ac:dyDescent="0.25">
      <c r="A5" s="10" t="s">
        <v>544</v>
      </c>
      <c r="B5" s="10"/>
      <c r="C5" s="10"/>
      <c r="D5" s="10"/>
      <c r="E5" s="10"/>
      <c r="F5" s="10"/>
      <c r="G5" s="10"/>
      <c r="H5" s="9"/>
      <c r="I5" s="9"/>
      <c r="J5" s="10"/>
      <c r="K5" s="10" t="s">
        <v>6</v>
      </c>
      <c r="L5" s="10"/>
      <c r="M5" s="10"/>
    </row>
    <row r="6" spans="1:13" ht="21" x14ac:dyDescent="0.25">
      <c r="A6" s="3"/>
      <c r="B6" s="3"/>
      <c r="C6" s="3"/>
      <c r="D6" s="3"/>
      <c r="E6" s="3"/>
      <c r="F6" s="3"/>
      <c r="G6" s="98"/>
      <c r="H6" s="5"/>
      <c r="I6" s="5"/>
      <c r="J6" s="5"/>
      <c r="K6" s="5"/>
      <c r="L6" s="3"/>
      <c r="M6" s="6"/>
    </row>
    <row r="7" spans="1:13" ht="15.75" x14ac:dyDescent="0.25">
      <c r="A7" s="256" t="s">
        <v>274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</row>
    <row r="8" spans="1:13" ht="15.75" x14ac:dyDescent="0.25">
      <c r="A8" s="16"/>
      <c r="B8" s="16"/>
      <c r="C8" s="16"/>
      <c r="D8" s="16"/>
      <c r="E8" s="16"/>
      <c r="F8" s="16"/>
      <c r="G8" s="97"/>
      <c r="H8" s="16"/>
      <c r="I8" s="16"/>
      <c r="J8" s="17"/>
      <c r="K8" s="16"/>
      <c r="L8" s="16"/>
      <c r="M8" s="16"/>
    </row>
    <row r="9" spans="1:13" ht="96.75" customHeight="1" x14ac:dyDescent="0.25">
      <c r="A9" s="18" t="s">
        <v>8</v>
      </c>
      <c r="B9" s="18" t="s">
        <v>9</v>
      </c>
      <c r="C9" s="18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9" t="s">
        <v>17</v>
      </c>
      <c r="K9" s="18" t="s">
        <v>18</v>
      </c>
      <c r="L9" s="18" t="s">
        <v>19</v>
      </c>
      <c r="M9" s="18" t="s">
        <v>20</v>
      </c>
    </row>
    <row r="10" spans="1:13" ht="24" customHeight="1" x14ac:dyDescent="0.25">
      <c r="A10" s="259" t="s">
        <v>328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</row>
    <row r="11" spans="1:13" ht="15.75" customHeight="1" x14ac:dyDescent="0.25">
      <c r="A11" s="18">
        <v>1</v>
      </c>
      <c r="B11" s="100" t="s">
        <v>325</v>
      </c>
      <c r="C11" s="101" t="s">
        <v>30</v>
      </c>
      <c r="D11" s="52">
        <v>1980</v>
      </c>
      <c r="E11" s="53">
        <v>16</v>
      </c>
      <c r="F11" s="54"/>
      <c r="G11" s="54" t="s">
        <v>326</v>
      </c>
      <c r="H11" s="75" t="s">
        <v>327</v>
      </c>
      <c r="I11" s="260">
        <v>6405.09</v>
      </c>
      <c r="J11" s="19">
        <v>6405.09</v>
      </c>
      <c r="K11" s="18" t="s">
        <v>88</v>
      </c>
      <c r="L11" s="18">
        <v>2013</v>
      </c>
      <c r="M11" s="18" t="s">
        <v>328</v>
      </c>
    </row>
    <row r="12" spans="1:13" ht="15.75" customHeight="1" x14ac:dyDescent="0.25">
      <c r="A12" s="18">
        <v>2</v>
      </c>
      <c r="B12" s="62" t="s">
        <v>329</v>
      </c>
      <c r="C12" s="18" t="s">
        <v>30</v>
      </c>
      <c r="D12" s="18" t="s">
        <v>330</v>
      </c>
      <c r="E12" s="18">
        <v>6</v>
      </c>
      <c r="F12" s="18">
        <v>21733</v>
      </c>
      <c r="G12" s="18" t="s">
        <v>331</v>
      </c>
      <c r="H12" s="75" t="s">
        <v>332</v>
      </c>
      <c r="I12" s="261"/>
      <c r="J12" s="19">
        <v>2594.5100000000002</v>
      </c>
      <c r="K12" s="54" t="s">
        <v>88</v>
      </c>
      <c r="L12" s="18">
        <v>2013</v>
      </c>
      <c r="M12" s="18" t="s">
        <v>328</v>
      </c>
    </row>
    <row r="13" spans="1:13" ht="15.75" customHeight="1" x14ac:dyDescent="0.25">
      <c r="A13" s="18">
        <v>3</v>
      </c>
      <c r="B13" s="63" t="s">
        <v>333</v>
      </c>
      <c r="C13" s="54" t="s">
        <v>30</v>
      </c>
      <c r="D13" s="55">
        <v>1960</v>
      </c>
      <c r="E13" s="55">
        <v>5</v>
      </c>
      <c r="F13" s="55">
        <v>2543</v>
      </c>
      <c r="G13" s="54" t="s">
        <v>304</v>
      </c>
      <c r="H13" s="57" t="s">
        <v>344</v>
      </c>
      <c r="I13" s="261"/>
      <c r="J13" s="58">
        <v>1384.59</v>
      </c>
      <c r="K13" s="54" t="s">
        <v>88</v>
      </c>
      <c r="L13" s="18">
        <v>2013</v>
      </c>
      <c r="M13" s="18" t="s">
        <v>328</v>
      </c>
    </row>
    <row r="14" spans="1:13" ht="15.75" customHeight="1" x14ac:dyDescent="0.25">
      <c r="A14" s="18">
        <v>4</v>
      </c>
      <c r="B14" s="64" t="s">
        <v>334</v>
      </c>
      <c r="C14" s="52" t="s">
        <v>254</v>
      </c>
      <c r="D14" s="53">
        <v>1968</v>
      </c>
      <c r="E14" s="55">
        <v>9</v>
      </c>
      <c r="F14" s="55">
        <v>9268</v>
      </c>
      <c r="G14" s="54" t="s">
        <v>342</v>
      </c>
      <c r="H14" s="57" t="s">
        <v>345</v>
      </c>
      <c r="I14" s="18"/>
      <c r="J14" s="58">
        <v>1935.29</v>
      </c>
      <c r="K14" s="54" t="s">
        <v>21</v>
      </c>
      <c r="L14" s="18">
        <v>2013</v>
      </c>
      <c r="M14" s="18" t="s">
        <v>328</v>
      </c>
    </row>
    <row r="15" spans="1:13" ht="15.75" customHeight="1" x14ac:dyDescent="0.25">
      <c r="A15" s="18">
        <v>5</v>
      </c>
      <c r="B15" s="64" t="s">
        <v>335</v>
      </c>
      <c r="C15" s="52" t="s">
        <v>254</v>
      </c>
      <c r="D15" s="53">
        <v>1967</v>
      </c>
      <c r="E15" s="55">
        <v>9</v>
      </c>
      <c r="F15" s="55">
        <v>9274</v>
      </c>
      <c r="G15" s="54" t="s">
        <v>342</v>
      </c>
      <c r="H15" s="57" t="s">
        <v>346</v>
      </c>
      <c r="I15" s="18"/>
      <c r="J15" s="58">
        <v>1975.78</v>
      </c>
      <c r="K15" s="54" t="s">
        <v>21</v>
      </c>
      <c r="L15" s="18">
        <v>2013</v>
      </c>
      <c r="M15" s="18" t="s">
        <v>328</v>
      </c>
    </row>
    <row r="16" spans="1:13" ht="15.75" customHeight="1" x14ac:dyDescent="0.25">
      <c r="A16" s="18">
        <v>6</v>
      </c>
      <c r="B16" s="64" t="s">
        <v>336</v>
      </c>
      <c r="C16" s="54" t="s">
        <v>30</v>
      </c>
      <c r="D16" s="53">
        <v>1965</v>
      </c>
      <c r="E16" s="55">
        <v>9</v>
      </c>
      <c r="F16" s="55">
        <v>12048</v>
      </c>
      <c r="G16" s="54" t="s">
        <v>342</v>
      </c>
      <c r="H16" s="57" t="s">
        <v>347</v>
      </c>
      <c r="I16" s="18"/>
      <c r="J16" s="58">
        <v>2625.2</v>
      </c>
      <c r="K16" s="54" t="s">
        <v>21</v>
      </c>
      <c r="L16" s="18">
        <v>2013</v>
      </c>
      <c r="M16" s="18" t="s">
        <v>328</v>
      </c>
    </row>
    <row r="17" spans="1:19" ht="15.75" customHeight="1" x14ac:dyDescent="0.25">
      <c r="A17" s="18">
        <v>7</v>
      </c>
      <c r="B17" s="64" t="s">
        <v>337</v>
      </c>
      <c r="C17" s="54" t="s">
        <v>30</v>
      </c>
      <c r="D17" s="53">
        <v>1961</v>
      </c>
      <c r="E17" s="55">
        <v>5</v>
      </c>
      <c r="F17" s="55">
        <v>4221</v>
      </c>
      <c r="G17" s="54" t="s">
        <v>342</v>
      </c>
      <c r="H17" s="57" t="s">
        <v>348</v>
      </c>
      <c r="I17" s="18"/>
      <c r="J17" s="58">
        <v>1593.6</v>
      </c>
      <c r="K17" s="54" t="s">
        <v>21</v>
      </c>
      <c r="L17" s="18">
        <v>2013</v>
      </c>
      <c r="M17" s="18" t="s">
        <v>328</v>
      </c>
    </row>
    <row r="18" spans="1:19" ht="15.75" customHeight="1" x14ac:dyDescent="0.25">
      <c r="A18" s="18">
        <v>8</v>
      </c>
      <c r="B18" s="64" t="s">
        <v>338</v>
      </c>
      <c r="C18" s="54" t="s">
        <v>30</v>
      </c>
      <c r="D18" s="53">
        <v>1961</v>
      </c>
      <c r="E18" s="55">
        <v>5</v>
      </c>
      <c r="F18" s="55">
        <v>4221</v>
      </c>
      <c r="G18" s="54" t="s">
        <v>342</v>
      </c>
      <c r="H18" s="57" t="s">
        <v>349</v>
      </c>
      <c r="I18" s="18"/>
      <c r="J18" s="58">
        <v>1563.6</v>
      </c>
      <c r="K18" s="54" t="s">
        <v>21</v>
      </c>
      <c r="L18" s="18">
        <v>2013</v>
      </c>
      <c r="M18" s="18" t="s">
        <v>328</v>
      </c>
    </row>
    <row r="19" spans="1:19" ht="15.75" customHeight="1" x14ac:dyDescent="0.25">
      <c r="A19" s="18">
        <v>9</v>
      </c>
      <c r="B19" s="64" t="s">
        <v>339</v>
      </c>
      <c r="C19" s="101" t="s">
        <v>30</v>
      </c>
      <c r="D19" s="55">
        <v>1962</v>
      </c>
      <c r="E19" s="55">
        <v>5</v>
      </c>
      <c r="F19" s="55">
        <v>3543</v>
      </c>
      <c r="G19" s="56" t="s">
        <v>343</v>
      </c>
      <c r="H19" s="57"/>
      <c r="I19" s="18"/>
      <c r="J19" s="59">
        <v>254.2</v>
      </c>
      <c r="K19" s="54" t="s">
        <v>21</v>
      </c>
      <c r="L19" s="18">
        <v>2013</v>
      </c>
      <c r="M19" s="18" t="s">
        <v>328</v>
      </c>
    </row>
    <row r="20" spans="1:19" ht="15.75" customHeight="1" x14ac:dyDescent="0.25">
      <c r="A20" s="18">
        <v>10</v>
      </c>
      <c r="B20" s="64" t="s">
        <v>340</v>
      </c>
      <c r="C20" s="101" t="s">
        <v>30</v>
      </c>
      <c r="D20" s="55">
        <v>1961</v>
      </c>
      <c r="E20" s="55">
        <v>5</v>
      </c>
      <c r="F20" s="55">
        <v>4216</v>
      </c>
      <c r="G20" s="56" t="s">
        <v>343</v>
      </c>
      <c r="H20" s="57"/>
      <c r="I20" s="18"/>
      <c r="J20" s="59">
        <v>276.39999999999998</v>
      </c>
      <c r="K20" s="54" t="s">
        <v>21</v>
      </c>
      <c r="L20" s="18">
        <v>2013</v>
      </c>
      <c r="M20" s="18" t="s">
        <v>328</v>
      </c>
    </row>
    <row r="21" spans="1:19" ht="15.75" customHeight="1" x14ac:dyDescent="0.25">
      <c r="A21" s="18">
        <v>11</v>
      </c>
      <c r="B21" s="64" t="s">
        <v>341</v>
      </c>
      <c r="C21" s="101" t="s">
        <v>30</v>
      </c>
      <c r="D21" s="55">
        <v>1961</v>
      </c>
      <c r="E21" s="55">
        <v>5</v>
      </c>
      <c r="F21" s="55">
        <v>4178</v>
      </c>
      <c r="G21" s="56" t="s">
        <v>343</v>
      </c>
      <c r="H21" s="57"/>
      <c r="I21" s="18"/>
      <c r="J21" s="59">
        <v>389.14</v>
      </c>
      <c r="K21" s="54" t="s">
        <v>21</v>
      </c>
      <c r="L21" s="18">
        <v>2013</v>
      </c>
      <c r="M21" s="18" t="s">
        <v>328</v>
      </c>
    </row>
    <row r="22" spans="1:19" ht="15.75" customHeight="1" x14ac:dyDescent="0.25">
      <c r="A22" s="262" t="s">
        <v>313</v>
      </c>
      <c r="B22" s="262"/>
      <c r="C22" s="262"/>
      <c r="D22" s="262"/>
      <c r="E22" s="262"/>
      <c r="F22" s="262"/>
      <c r="G22" s="262"/>
      <c r="H22" s="262"/>
      <c r="I22" s="18"/>
      <c r="J22" s="102">
        <f>SUM(J11:J21)</f>
        <v>20997.399999999998</v>
      </c>
      <c r="K22" s="263"/>
      <c r="L22" s="263"/>
      <c r="M22" s="263"/>
    </row>
    <row r="23" spans="1:19" ht="25.5" customHeight="1" x14ac:dyDescent="0.25">
      <c r="A23" s="259" t="s">
        <v>357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</row>
    <row r="24" spans="1:19" ht="15.75" customHeight="1" x14ac:dyDescent="0.25">
      <c r="A24" s="18">
        <v>12</v>
      </c>
      <c r="B24" s="64" t="s">
        <v>350</v>
      </c>
      <c r="C24" s="101" t="s">
        <v>30</v>
      </c>
      <c r="D24" s="53">
        <v>1928</v>
      </c>
      <c r="E24" s="55">
        <v>7</v>
      </c>
      <c r="F24" s="55">
        <v>12752</v>
      </c>
      <c r="G24" s="54" t="s">
        <v>353</v>
      </c>
      <c r="H24" s="57" t="s">
        <v>145</v>
      </c>
      <c r="I24" s="18">
        <v>5510</v>
      </c>
      <c r="J24" s="58">
        <v>5510</v>
      </c>
      <c r="K24" s="54" t="s">
        <v>88</v>
      </c>
      <c r="L24" s="18">
        <v>2013</v>
      </c>
      <c r="M24" s="18" t="s">
        <v>357</v>
      </c>
    </row>
    <row r="25" spans="1:19" ht="15.75" customHeight="1" x14ac:dyDescent="0.25">
      <c r="A25" s="18">
        <v>13</v>
      </c>
      <c r="B25" s="64" t="s">
        <v>351</v>
      </c>
      <c r="C25" s="101" t="s">
        <v>30</v>
      </c>
      <c r="D25" s="53">
        <v>1959</v>
      </c>
      <c r="E25" s="55">
        <v>8</v>
      </c>
      <c r="F25" s="55">
        <v>5785</v>
      </c>
      <c r="G25" s="54" t="s">
        <v>354</v>
      </c>
      <c r="H25" s="57" t="s">
        <v>355</v>
      </c>
      <c r="I25" s="18">
        <v>3520</v>
      </c>
      <c r="J25" s="58">
        <v>3520</v>
      </c>
      <c r="K25" s="54" t="s">
        <v>358</v>
      </c>
      <c r="L25" s="18">
        <v>2013</v>
      </c>
      <c r="M25" s="18" t="s">
        <v>357</v>
      </c>
    </row>
    <row r="26" spans="1:19" ht="15.75" customHeight="1" x14ac:dyDescent="0.25">
      <c r="A26" s="18">
        <v>14</v>
      </c>
      <c r="B26" s="64" t="s">
        <v>352</v>
      </c>
      <c r="C26" s="101" t="s">
        <v>30</v>
      </c>
      <c r="D26" s="53">
        <v>1958</v>
      </c>
      <c r="E26" s="55">
        <v>6</v>
      </c>
      <c r="F26" s="55">
        <v>5897</v>
      </c>
      <c r="G26" s="54" t="s">
        <v>353</v>
      </c>
      <c r="H26" s="57" t="s">
        <v>356</v>
      </c>
      <c r="I26" s="18">
        <v>4552</v>
      </c>
      <c r="J26" s="58">
        <v>4552</v>
      </c>
      <c r="K26" s="54" t="s">
        <v>358</v>
      </c>
      <c r="L26" s="18">
        <v>2013</v>
      </c>
      <c r="M26" s="18" t="s">
        <v>357</v>
      </c>
    </row>
    <row r="27" spans="1:19" ht="15.75" customHeight="1" x14ac:dyDescent="0.25">
      <c r="A27" s="262" t="s">
        <v>313</v>
      </c>
      <c r="B27" s="262"/>
      <c r="C27" s="262"/>
      <c r="D27" s="262"/>
      <c r="E27" s="262"/>
      <c r="F27" s="262"/>
      <c r="G27" s="262"/>
      <c r="H27" s="262"/>
      <c r="I27" s="18"/>
      <c r="J27" s="102">
        <f>SUM(J24:J26)</f>
        <v>13582</v>
      </c>
      <c r="K27" s="263"/>
      <c r="L27" s="263"/>
      <c r="M27" s="263"/>
    </row>
    <row r="28" spans="1:19" ht="19.5" customHeight="1" x14ac:dyDescent="0.25">
      <c r="A28" s="259" t="s">
        <v>405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</row>
    <row r="29" spans="1:19" ht="15.75" customHeight="1" x14ac:dyDescent="0.25">
      <c r="A29" s="18">
        <v>15</v>
      </c>
      <c r="B29" s="64" t="s">
        <v>387</v>
      </c>
      <c r="C29" s="101" t="s">
        <v>25</v>
      </c>
      <c r="D29" s="53">
        <v>1964</v>
      </c>
      <c r="E29" s="55">
        <v>5</v>
      </c>
      <c r="F29" s="55">
        <v>3560</v>
      </c>
      <c r="G29" s="54" t="s">
        <v>94</v>
      </c>
      <c r="H29" s="57" t="s">
        <v>115</v>
      </c>
      <c r="I29" s="18">
        <v>1898.1</v>
      </c>
      <c r="J29" s="58">
        <v>1898.1</v>
      </c>
      <c r="K29" s="54" t="s">
        <v>21</v>
      </c>
      <c r="L29" s="18">
        <v>2013</v>
      </c>
      <c r="M29" s="18" t="s">
        <v>405</v>
      </c>
      <c r="N29" s="70"/>
      <c r="O29" s="71"/>
      <c r="P29" s="71"/>
      <c r="Q29" s="23"/>
      <c r="R29" s="23"/>
      <c r="S29" s="23"/>
    </row>
    <row r="30" spans="1:19" ht="15.75" customHeight="1" x14ac:dyDescent="0.25">
      <c r="A30" s="18">
        <v>16</v>
      </c>
      <c r="B30" s="64" t="s">
        <v>388</v>
      </c>
      <c r="C30" s="101" t="s">
        <v>389</v>
      </c>
      <c r="D30" s="53">
        <v>1965</v>
      </c>
      <c r="E30" s="55">
        <v>5</v>
      </c>
      <c r="F30" s="55">
        <v>5209</v>
      </c>
      <c r="G30" s="54" t="s">
        <v>94</v>
      </c>
      <c r="H30" s="57" t="s">
        <v>390</v>
      </c>
      <c r="I30" s="18">
        <v>1893</v>
      </c>
      <c r="J30" s="58">
        <v>1892.93</v>
      </c>
      <c r="K30" s="54" t="s">
        <v>21</v>
      </c>
      <c r="L30" s="18">
        <v>2014</v>
      </c>
      <c r="M30" s="18" t="s">
        <v>405</v>
      </c>
      <c r="N30" s="70"/>
      <c r="O30" s="71"/>
      <c r="P30" s="71"/>
      <c r="Q30" s="23"/>
      <c r="R30" s="23"/>
      <c r="S30" s="23"/>
    </row>
    <row r="31" spans="1:19" ht="15.75" customHeight="1" x14ac:dyDescent="0.25">
      <c r="A31" s="18">
        <v>17</v>
      </c>
      <c r="B31" s="64" t="s">
        <v>391</v>
      </c>
      <c r="C31" s="101" t="s">
        <v>389</v>
      </c>
      <c r="D31" s="53">
        <v>1964</v>
      </c>
      <c r="E31" s="55">
        <v>5</v>
      </c>
      <c r="F31" s="55">
        <v>5226</v>
      </c>
      <c r="G31" s="54" t="s">
        <v>94</v>
      </c>
      <c r="H31" s="57" t="s">
        <v>392</v>
      </c>
      <c r="I31" s="18">
        <v>1918.4966299999999</v>
      </c>
      <c r="J31" s="58">
        <v>1918.5</v>
      </c>
      <c r="K31" s="54" t="s">
        <v>21</v>
      </c>
      <c r="L31" s="18">
        <v>2015</v>
      </c>
      <c r="M31" s="18" t="s">
        <v>405</v>
      </c>
      <c r="N31" s="70"/>
      <c r="O31" s="71"/>
      <c r="P31" s="71"/>
      <c r="Q31" s="72"/>
      <c r="R31" s="23"/>
      <c r="S31" s="23"/>
    </row>
    <row r="32" spans="1:19" ht="15.75" customHeight="1" x14ac:dyDescent="0.25">
      <c r="A32" s="18">
        <v>18</v>
      </c>
      <c r="B32" s="64" t="s">
        <v>394</v>
      </c>
      <c r="C32" s="101" t="s">
        <v>25</v>
      </c>
      <c r="D32" s="53">
        <v>5</v>
      </c>
      <c r="E32" s="55"/>
      <c r="F32" s="55">
        <v>5200</v>
      </c>
      <c r="G32" s="54" t="s">
        <v>365</v>
      </c>
      <c r="H32" s="57">
        <v>1489</v>
      </c>
      <c r="I32" s="18">
        <v>1726.6211499999999</v>
      </c>
      <c r="J32" s="69">
        <v>1726.6211499999999</v>
      </c>
      <c r="K32" s="54" t="s">
        <v>21</v>
      </c>
      <c r="L32" s="18">
        <v>2016</v>
      </c>
      <c r="M32" s="18" t="s">
        <v>405</v>
      </c>
      <c r="N32" s="23"/>
      <c r="O32" s="23"/>
      <c r="P32" s="23"/>
      <c r="Q32" s="23"/>
      <c r="R32" s="23"/>
      <c r="S32" s="23"/>
    </row>
    <row r="33" spans="1:19" ht="15.75" customHeight="1" x14ac:dyDescent="0.25">
      <c r="A33" s="18">
        <v>19</v>
      </c>
      <c r="B33" s="64" t="s">
        <v>393</v>
      </c>
      <c r="C33" s="101" t="s">
        <v>25</v>
      </c>
      <c r="D33" s="53">
        <v>1966</v>
      </c>
      <c r="E33" s="55">
        <v>5</v>
      </c>
      <c r="F33" s="55">
        <v>5135</v>
      </c>
      <c r="G33" s="54" t="s">
        <v>94</v>
      </c>
      <c r="H33" s="57" t="s">
        <v>390</v>
      </c>
      <c r="I33" s="18">
        <v>1899</v>
      </c>
      <c r="J33" s="58">
        <v>1898.92</v>
      </c>
      <c r="K33" s="54" t="s">
        <v>21</v>
      </c>
      <c r="L33" s="18">
        <v>2017</v>
      </c>
      <c r="M33" s="18" t="s">
        <v>405</v>
      </c>
      <c r="N33" s="70"/>
      <c r="O33" s="71"/>
      <c r="P33" s="71"/>
      <c r="Q33" s="72"/>
      <c r="R33" s="23"/>
      <c r="S33" s="23"/>
    </row>
    <row r="34" spans="1:19" ht="15.75" customHeight="1" x14ac:dyDescent="0.25">
      <c r="A34" s="18">
        <v>20</v>
      </c>
      <c r="B34" s="64" t="s">
        <v>395</v>
      </c>
      <c r="C34" s="101" t="s">
        <v>25</v>
      </c>
      <c r="D34" s="53">
        <v>5</v>
      </c>
      <c r="E34" s="55"/>
      <c r="F34" s="55">
        <v>5427</v>
      </c>
      <c r="G34" s="54" t="s">
        <v>365</v>
      </c>
      <c r="H34" s="57">
        <v>1590</v>
      </c>
      <c r="I34" s="18">
        <v>2132.5853700000002</v>
      </c>
      <c r="J34" s="58">
        <v>2132.5853700000002</v>
      </c>
      <c r="K34" s="54" t="s">
        <v>21</v>
      </c>
      <c r="L34" s="18">
        <v>2018</v>
      </c>
      <c r="M34" s="18" t="s">
        <v>405</v>
      </c>
      <c r="N34" s="23"/>
      <c r="O34" s="23"/>
      <c r="P34" s="23"/>
      <c r="Q34" s="23"/>
      <c r="R34" s="23"/>
      <c r="S34" s="23"/>
    </row>
    <row r="35" spans="1:19" ht="15.75" customHeight="1" x14ac:dyDescent="0.25">
      <c r="A35" s="18">
        <v>21</v>
      </c>
      <c r="B35" s="64" t="s">
        <v>396</v>
      </c>
      <c r="C35" s="101" t="s">
        <v>389</v>
      </c>
      <c r="D35" s="53">
        <v>5</v>
      </c>
      <c r="E35" s="55">
        <v>1964</v>
      </c>
      <c r="F35" s="55">
        <v>1482</v>
      </c>
      <c r="G35" s="54" t="s">
        <v>322</v>
      </c>
      <c r="H35" s="57" t="s">
        <v>280</v>
      </c>
      <c r="I35" s="18">
        <v>1010.4</v>
      </c>
      <c r="J35" s="58">
        <v>1010.4</v>
      </c>
      <c r="K35" s="54" t="s">
        <v>21</v>
      </c>
      <c r="L35" s="18">
        <v>2019</v>
      </c>
      <c r="M35" s="18" t="s">
        <v>405</v>
      </c>
      <c r="N35" s="23"/>
      <c r="O35" s="23"/>
      <c r="P35" s="23"/>
      <c r="Q35" s="23"/>
      <c r="R35" s="23"/>
      <c r="S35" s="23"/>
    </row>
    <row r="36" spans="1:19" ht="15.75" customHeight="1" x14ac:dyDescent="0.25">
      <c r="A36" s="18">
        <v>22</v>
      </c>
      <c r="B36" s="64" t="s">
        <v>397</v>
      </c>
      <c r="C36" s="101" t="s">
        <v>398</v>
      </c>
      <c r="D36" s="53">
        <v>5</v>
      </c>
      <c r="E36" s="55"/>
      <c r="F36" s="55">
        <v>4088</v>
      </c>
      <c r="G36" s="54" t="s">
        <v>365</v>
      </c>
      <c r="H36" s="57">
        <v>1070</v>
      </c>
      <c r="I36" s="18">
        <v>1549.63743</v>
      </c>
      <c r="J36" s="58">
        <v>1549.64</v>
      </c>
      <c r="K36" s="54" t="s">
        <v>21</v>
      </c>
      <c r="L36" s="18">
        <v>2020</v>
      </c>
      <c r="M36" s="18" t="s">
        <v>405</v>
      </c>
      <c r="N36" s="23"/>
      <c r="O36" s="23"/>
      <c r="P36" s="23"/>
      <c r="Q36" s="23"/>
      <c r="R36" s="23"/>
      <c r="S36" s="23"/>
    </row>
    <row r="37" spans="1:19" ht="15.75" customHeight="1" x14ac:dyDescent="0.25">
      <c r="A37" s="18">
        <v>23</v>
      </c>
      <c r="B37" s="64" t="s">
        <v>399</v>
      </c>
      <c r="C37" s="101" t="s">
        <v>25</v>
      </c>
      <c r="D37" s="53">
        <v>1965</v>
      </c>
      <c r="E37" s="55">
        <v>5</v>
      </c>
      <c r="F37" s="55">
        <v>7120</v>
      </c>
      <c r="G37" s="54" t="s">
        <v>94</v>
      </c>
      <c r="H37" s="57" t="s">
        <v>400</v>
      </c>
      <c r="I37" s="18">
        <v>2587.6999999999998</v>
      </c>
      <c r="J37" s="58">
        <v>2587.62</v>
      </c>
      <c r="K37" s="54" t="s">
        <v>21</v>
      </c>
      <c r="L37" s="18">
        <v>2021</v>
      </c>
      <c r="M37" s="18" t="s">
        <v>405</v>
      </c>
      <c r="N37" s="70"/>
      <c r="O37" s="71"/>
      <c r="P37" s="71"/>
      <c r="Q37" s="72"/>
      <c r="R37" s="23"/>
      <c r="S37" s="23"/>
    </row>
    <row r="38" spans="1:19" ht="15.75" customHeight="1" x14ac:dyDescent="0.25">
      <c r="A38" s="18">
        <v>24</v>
      </c>
      <c r="B38" s="64" t="s">
        <v>401</v>
      </c>
      <c r="C38" s="101" t="s">
        <v>398</v>
      </c>
      <c r="D38" s="53">
        <v>5</v>
      </c>
      <c r="E38" s="55"/>
      <c r="F38" s="55">
        <v>3394.8</v>
      </c>
      <c r="G38" s="54" t="s">
        <v>365</v>
      </c>
      <c r="H38" s="57">
        <v>926</v>
      </c>
      <c r="I38" s="18">
        <v>1305.8435099999999</v>
      </c>
      <c r="J38" s="58">
        <v>1305.8399999999999</v>
      </c>
      <c r="K38" s="54" t="s">
        <v>21</v>
      </c>
      <c r="L38" s="18">
        <v>2022</v>
      </c>
      <c r="M38" s="18" t="s">
        <v>405</v>
      </c>
      <c r="N38" s="23"/>
      <c r="O38" s="23"/>
      <c r="P38" s="23"/>
      <c r="Q38" s="23"/>
      <c r="R38" s="23"/>
      <c r="S38" s="23"/>
    </row>
    <row r="39" spans="1:19" ht="15.75" customHeight="1" x14ac:dyDescent="0.25">
      <c r="A39" s="18">
        <v>25</v>
      </c>
      <c r="B39" s="64" t="s">
        <v>402</v>
      </c>
      <c r="C39" s="101" t="s">
        <v>25</v>
      </c>
      <c r="D39" s="53">
        <v>5</v>
      </c>
      <c r="E39" s="55"/>
      <c r="F39" s="55">
        <v>5262</v>
      </c>
      <c r="G39" s="54" t="s">
        <v>365</v>
      </c>
      <c r="H39" s="57">
        <v>1464</v>
      </c>
      <c r="I39" s="18">
        <v>1675.89786</v>
      </c>
      <c r="J39" s="58">
        <v>1675.9</v>
      </c>
      <c r="K39" s="54" t="s">
        <v>21</v>
      </c>
      <c r="L39" s="18">
        <v>2023</v>
      </c>
      <c r="M39" s="18" t="s">
        <v>405</v>
      </c>
    </row>
    <row r="40" spans="1:19" ht="15.75" customHeight="1" x14ac:dyDescent="0.25">
      <c r="A40" s="18">
        <v>26</v>
      </c>
      <c r="B40" s="64" t="s">
        <v>403</v>
      </c>
      <c r="C40" s="101" t="s">
        <v>389</v>
      </c>
      <c r="D40" s="53">
        <v>5</v>
      </c>
      <c r="E40" s="55">
        <v>1965</v>
      </c>
      <c r="F40" s="55">
        <v>1482</v>
      </c>
      <c r="G40" s="54" t="s">
        <v>322</v>
      </c>
      <c r="H40" s="57" t="s">
        <v>280</v>
      </c>
      <c r="I40" s="18">
        <v>1010.4</v>
      </c>
      <c r="J40" s="58">
        <v>1010.4</v>
      </c>
      <c r="K40" s="54" t="s">
        <v>21</v>
      </c>
      <c r="L40" s="18">
        <v>2024</v>
      </c>
      <c r="M40" s="18" t="s">
        <v>405</v>
      </c>
    </row>
    <row r="41" spans="1:19" ht="15.75" customHeight="1" x14ac:dyDescent="0.25">
      <c r="A41" s="18">
        <v>27</v>
      </c>
      <c r="B41" s="64" t="s">
        <v>404</v>
      </c>
      <c r="C41" s="101" t="s">
        <v>25</v>
      </c>
      <c r="D41" s="53">
        <v>5</v>
      </c>
      <c r="E41" s="55"/>
      <c r="F41" s="55">
        <v>7211</v>
      </c>
      <c r="G41" s="54" t="s">
        <v>365</v>
      </c>
      <c r="H41" s="57">
        <v>2020</v>
      </c>
      <c r="I41" s="18">
        <v>2388.3347999999996</v>
      </c>
      <c r="J41" s="58">
        <v>2388.33</v>
      </c>
      <c r="K41" s="54" t="s">
        <v>21</v>
      </c>
      <c r="L41" s="18">
        <v>2025</v>
      </c>
      <c r="M41" s="18" t="s">
        <v>405</v>
      </c>
    </row>
    <row r="42" spans="1:19" ht="15.75" customHeight="1" x14ac:dyDescent="0.25">
      <c r="A42" s="262" t="s">
        <v>313</v>
      </c>
      <c r="B42" s="262"/>
      <c r="C42" s="262"/>
      <c r="D42" s="262"/>
      <c r="E42" s="262"/>
      <c r="F42" s="262"/>
      <c r="G42" s="262"/>
      <c r="H42" s="262"/>
      <c r="I42" s="18"/>
      <c r="J42" s="102">
        <f>SUM(J29:J41)</f>
        <v>22995.786520000001</v>
      </c>
      <c r="K42" s="263"/>
      <c r="L42" s="263"/>
      <c r="M42" s="263"/>
    </row>
    <row r="43" spans="1:19" ht="19.899999999999999" customHeight="1" x14ac:dyDescent="0.25">
      <c r="A43" s="259" t="s">
        <v>249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59"/>
      <c r="L43" s="259"/>
      <c r="M43" s="259"/>
    </row>
    <row r="44" spans="1:19" s="34" customFormat="1" ht="15.75" x14ac:dyDescent="0.25">
      <c r="A44" s="227">
        <v>28</v>
      </c>
      <c r="B44" s="251" t="s">
        <v>246</v>
      </c>
      <c r="C44" s="264" t="s">
        <v>30</v>
      </c>
      <c r="D44" s="251">
        <v>1959</v>
      </c>
      <c r="E44" s="251">
        <v>9</v>
      </c>
      <c r="F44" s="251">
        <v>28806</v>
      </c>
      <c r="G44" s="88" t="s">
        <v>247</v>
      </c>
      <c r="H44" s="251" t="s">
        <v>248</v>
      </c>
      <c r="I44" s="251"/>
      <c r="J44" s="88">
        <v>8310</v>
      </c>
      <c r="K44" s="251" t="s">
        <v>83</v>
      </c>
      <c r="L44" s="252">
        <v>2013</v>
      </c>
      <c r="M44" s="251" t="s">
        <v>249</v>
      </c>
    </row>
    <row r="45" spans="1:19" s="34" customFormat="1" ht="15.75" x14ac:dyDescent="0.25">
      <c r="A45" s="227"/>
      <c r="B45" s="251"/>
      <c r="C45" s="264"/>
      <c r="D45" s="251"/>
      <c r="E45" s="251"/>
      <c r="F45" s="251"/>
      <c r="G45" s="88" t="s">
        <v>250</v>
      </c>
      <c r="H45" s="251"/>
      <c r="I45" s="251"/>
      <c r="J45" s="88">
        <v>249.32</v>
      </c>
      <c r="K45" s="251"/>
      <c r="L45" s="252"/>
      <c r="M45" s="251"/>
    </row>
    <row r="46" spans="1:19" s="34" customFormat="1" ht="15.75" x14ac:dyDescent="0.25">
      <c r="A46" s="227">
        <v>29</v>
      </c>
      <c r="B46" s="251" t="s">
        <v>251</v>
      </c>
      <c r="C46" s="251" t="s">
        <v>30</v>
      </c>
      <c r="D46" s="251">
        <v>1935</v>
      </c>
      <c r="E46" s="251">
        <v>5</v>
      </c>
      <c r="F46" s="251">
        <v>3296</v>
      </c>
      <c r="G46" s="88" t="s">
        <v>247</v>
      </c>
      <c r="H46" s="251" t="s">
        <v>252</v>
      </c>
      <c r="I46" s="251"/>
      <c r="J46" s="88">
        <v>960</v>
      </c>
      <c r="K46" s="251" t="s">
        <v>83</v>
      </c>
      <c r="L46" s="252">
        <v>2013</v>
      </c>
      <c r="M46" s="251" t="s">
        <v>249</v>
      </c>
    </row>
    <row r="47" spans="1:19" s="34" customFormat="1" ht="15.75" x14ac:dyDescent="0.25">
      <c r="A47" s="227"/>
      <c r="B47" s="251"/>
      <c r="C47" s="251"/>
      <c r="D47" s="251"/>
      <c r="E47" s="251"/>
      <c r="F47" s="251"/>
      <c r="G47" s="88" t="s">
        <v>250</v>
      </c>
      <c r="H47" s="251"/>
      <c r="I47" s="251"/>
      <c r="J47" s="88">
        <v>48</v>
      </c>
      <c r="K47" s="251"/>
      <c r="L47" s="252"/>
      <c r="M47" s="251"/>
    </row>
    <row r="48" spans="1:19" s="34" customFormat="1" ht="15.75" x14ac:dyDescent="0.25">
      <c r="A48" s="227">
        <v>30</v>
      </c>
      <c r="B48" s="251" t="s">
        <v>253</v>
      </c>
      <c r="C48" s="251" t="s">
        <v>254</v>
      </c>
      <c r="D48" s="251">
        <v>1969</v>
      </c>
      <c r="E48" s="251">
        <v>9</v>
      </c>
      <c r="F48" s="251">
        <v>9270</v>
      </c>
      <c r="G48" s="88" t="s">
        <v>247</v>
      </c>
      <c r="H48" s="251" t="s">
        <v>255</v>
      </c>
      <c r="I48" s="251"/>
      <c r="J48" s="88">
        <v>3240</v>
      </c>
      <c r="K48" s="251" t="s">
        <v>83</v>
      </c>
      <c r="L48" s="251">
        <v>2013</v>
      </c>
      <c r="M48" s="251" t="s">
        <v>249</v>
      </c>
    </row>
    <row r="49" spans="1:15" s="34" customFormat="1" ht="15.75" x14ac:dyDescent="0.25">
      <c r="A49" s="227"/>
      <c r="B49" s="251"/>
      <c r="C49" s="251"/>
      <c r="D49" s="251"/>
      <c r="E49" s="251"/>
      <c r="F49" s="251"/>
      <c r="G49" s="88" t="s">
        <v>250</v>
      </c>
      <c r="H49" s="251"/>
      <c r="I49" s="251"/>
      <c r="J49" s="88">
        <v>162</v>
      </c>
      <c r="K49" s="251"/>
      <c r="L49" s="251"/>
      <c r="M49" s="251"/>
    </row>
    <row r="50" spans="1:15" s="34" customFormat="1" ht="15.75" x14ac:dyDescent="0.25">
      <c r="A50" s="227">
        <v>31</v>
      </c>
      <c r="B50" s="251" t="s">
        <v>256</v>
      </c>
      <c r="C50" s="251" t="s">
        <v>30</v>
      </c>
      <c r="D50" s="251">
        <v>1958</v>
      </c>
      <c r="E50" s="251">
        <v>5</v>
      </c>
      <c r="F50" s="251">
        <v>1645</v>
      </c>
      <c r="G50" s="88" t="s">
        <v>247</v>
      </c>
      <c r="H50" s="251" t="s">
        <v>257</v>
      </c>
      <c r="I50" s="251"/>
      <c r="J50" s="88">
        <v>840</v>
      </c>
      <c r="K50" s="251" t="s">
        <v>83</v>
      </c>
      <c r="L50" s="251">
        <v>2013</v>
      </c>
      <c r="M50" s="251" t="s">
        <v>249</v>
      </c>
    </row>
    <row r="51" spans="1:15" s="34" customFormat="1" ht="15.75" x14ac:dyDescent="0.25">
      <c r="A51" s="227"/>
      <c r="B51" s="251"/>
      <c r="C51" s="251"/>
      <c r="D51" s="251"/>
      <c r="E51" s="251"/>
      <c r="F51" s="251"/>
      <c r="G51" s="88" t="s">
        <v>250</v>
      </c>
      <c r="H51" s="251"/>
      <c r="I51" s="251"/>
      <c r="J51" s="88">
        <v>42</v>
      </c>
      <c r="K51" s="251"/>
      <c r="L51" s="251"/>
      <c r="M51" s="251"/>
    </row>
    <row r="52" spans="1:15" s="34" customFormat="1" ht="15.75" x14ac:dyDescent="0.25">
      <c r="A52" s="227">
        <v>32</v>
      </c>
      <c r="B52" s="251" t="s">
        <v>258</v>
      </c>
      <c r="C52" s="251" t="s">
        <v>30</v>
      </c>
      <c r="D52" s="251">
        <v>1950</v>
      </c>
      <c r="E52" s="251">
        <v>2</v>
      </c>
      <c r="F52" s="251">
        <v>1247</v>
      </c>
      <c r="G52" s="88" t="s">
        <v>247</v>
      </c>
      <c r="H52" s="251" t="s">
        <v>259</v>
      </c>
      <c r="I52" s="251"/>
      <c r="J52" s="88">
        <v>330</v>
      </c>
      <c r="K52" s="251" t="s">
        <v>83</v>
      </c>
      <c r="L52" s="251">
        <v>2013</v>
      </c>
      <c r="M52" s="251" t="s">
        <v>249</v>
      </c>
    </row>
    <row r="53" spans="1:15" s="34" customFormat="1" ht="15.75" x14ac:dyDescent="0.25">
      <c r="A53" s="227"/>
      <c r="B53" s="251"/>
      <c r="C53" s="251"/>
      <c r="D53" s="251"/>
      <c r="E53" s="251"/>
      <c r="F53" s="251"/>
      <c r="G53" s="88" t="s">
        <v>250</v>
      </c>
      <c r="H53" s="251"/>
      <c r="I53" s="251"/>
      <c r="J53" s="88">
        <v>16.5</v>
      </c>
      <c r="K53" s="251"/>
      <c r="L53" s="251"/>
      <c r="M53" s="251"/>
    </row>
    <row r="54" spans="1:15" s="34" customFormat="1" ht="15.75" x14ac:dyDescent="0.25">
      <c r="A54" s="227">
        <v>33</v>
      </c>
      <c r="B54" s="251" t="s">
        <v>260</v>
      </c>
      <c r="C54" s="251" t="s">
        <v>30</v>
      </c>
      <c r="D54" s="251">
        <v>1949</v>
      </c>
      <c r="E54" s="251">
        <v>2</v>
      </c>
      <c r="F54" s="251">
        <v>831</v>
      </c>
      <c r="G54" s="88" t="s">
        <v>247</v>
      </c>
      <c r="H54" s="251" t="s">
        <v>261</v>
      </c>
      <c r="I54" s="251"/>
      <c r="J54" s="88">
        <v>180</v>
      </c>
      <c r="K54" s="251" t="s">
        <v>83</v>
      </c>
      <c r="L54" s="251">
        <v>2013</v>
      </c>
      <c r="M54" s="251" t="s">
        <v>249</v>
      </c>
    </row>
    <row r="55" spans="1:15" s="34" customFormat="1" ht="15.75" x14ac:dyDescent="0.25">
      <c r="A55" s="227"/>
      <c r="B55" s="251"/>
      <c r="C55" s="251"/>
      <c r="D55" s="251"/>
      <c r="E55" s="251"/>
      <c r="F55" s="251"/>
      <c r="G55" s="88" t="s">
        <v>250</v>
      </c>
      <c r="H55" s="251"/>
      <c r="I55" s="251"/>
      <c r="J55" s="88">
        <v>12</v>
      </c>
      <c r="K55" s="251"/>
      <c r="L55" s="251"/>
      <c r="M55" s="251"/>
    </row>
    <row r="56" spans="1:15" s="34" customFormat="1" ht="15.75" x14ac:dyDescent="0.25">
      <c r="A56" s="227">
        <v>34</v>
      </c>
      <c r="B56" s="251" t="s">
        <v>262</v>
      </c>
      <c r="C56" s="251" t="s">
        <v>30</v>
      </c>
      <c r="D56" s="251">
        <v>1958</v>
      </c>
      <c r="E56" s="251">
        <v>5</v>
      </c>
      <c r="F56" s="251">
        <v>3122</v>
      </c>
      <c r="G56" s="88" t="s">
        <v>247</v>
      </c>
      <c r="H56" s="251" t="s">
        <v>263</v>
      </c>
      <c r="I56" s="251"/>
      <c r="J56" s="88">
        <v>1920</v>
      </c>
      <c r="K56" s="251" t="s">
        <v>83</v>
      </c>
      <c r="L56" s="251">
        <v>2013</v>
      </c>
      <c r="M56" s="251" t="s">
        <v>249</v>
      </c>
    </row>
    <row r="57" spans="1:15" s="34" customFormat="1" ht="15.75" x14ac:dyDescent="0.25">
      <c r="A57" s="227"/>
      <c r="B57" s="251"/>
      <c r="C57" s="251"/>
      <c r="D57" s="251"/>
      <c r="E57" s="251"/>
      <c r="F57" s="251"/>
      <c r="G57" s="88" t="s">
        <v>250</v>
      </c>
      <c r="H57" s="251"/>
      <c r="I57" s="251"/>
      <c r="J57" s="88">
        <v>96</v>
      </c>
      <c r="K57" s="251"/>
      <c r="L57" s="251"/>
      <c r="M57" s="251"/>
    </row>
    <row r="58" spans="1:15" s="34" customFormat="1" ht="15.75" x14ac:dyDescent="0.25">
      <c r="A58" s="227">
        <v>35</v>
      </c>
      <c r="B58" s="251" t="s">
        <v>264</v>
      </c>
      <c r="C58" s="251" t="s">
        <v>30</v>
      </c>
      <c r="D58" s="251">
        <v>1959</v>
      </c>
      <c r="E58" s="251">
        <v>5</v>
      </c>
      <c r="F58" s="251">
        <v>2451</v>
      </c>
      <c r="G58" s="88" t="s">
        <v>265</v>
      </c>
      <c r="H58" s="251" t="s">
        <v>266</v>
      </c>
      <c r="I58" s="251"/>
      <c r="J58" s="88">
        <v>1686.09</v>
      </c>
      <c r="K58" s="251" t="s">
        <v>83</v>
      </c>
      <c r="L58" s="251">
        <v>2013</v>
      </c>
      <c r="M58" s="251" t="s">
        <v>249</v>
      </c>
    </row>
    <row r="59" spans="1:15" s="34" customFormat="1" ht="15.75" x14ac:dyDescent="0.25">
      <c r="A59" s="227"/>
      <c r="B59" s="251"/>
      <c r="C59" s="251"/>
      <c r="D59" s="251"/>
      <c r="E59" s="251"/>
      <c r="F59" s="251"/>
      <c r="G59" s="88" t="s">
        <v>250</v>
      </c>
      <c r="H59" s="251"/>
      <c r="I59" s="251"/>
      <c r="J59" s="88">
        <v>84.3</v>
      </c>
      <c r="K59" s="251"/>
      <c r="L59" s="251"/>
      <c r="M59" s="251"/>
    </row>
    <row r="60" spans="1:15" s="34" customFormat="1" ht="15.75" x14ac:dyDescent="0.25">
      <c r="A60" s="29">
        <v>36</v>
      </c>
      <c r="B60" s="88" t="s">
        <v>267</v>
      </c>
      <c r="C60" s="88" t="s">
        <v>30</v>
      </c>
      <c r="D60" s="88">
        <v>1962</v>
      </c>
      <c r="E60" s="88">
        <v>5</v>
      </c>
      <c r="F60" s="88">
        <v>3059</v>
      </c>
      <c r="G60" s="88" t="s">
        <v>268</v>
      </c>
      <c r="H60" s="88" t="s">
        <v>269</v>
      </c>
      <c r="I60" s="88"/>
      <c r="J60" s="88">
        <v>1387.74</v>
      </c>
      <c r="K60" s="88" t="s">
        <v>21</v>
      </c>
      <c r="L60" s="88">
        <v>2013</v>
      </c>
      <c r="M60" s="88" t="s">
        <v>249</v>
      </c>
    </row>
    <row r="61" spans="1:15" s="34" customFormat="1" ht="15.75" x14ac:dyDescent="0.25">
      <c r="A61" s="227">
        <v>37</v>
      </c>
      <c r="B61" s="251" t="s">
        <v>270</v>
      </c>
      <c r="C61" s="251" t="s">
        <v>30</v>
      </c>
      <c r="D61" s="251">
        <v>1958</v>
      </c>
      <c r="E61" s="251">
        <v>2</v>
      </c>
      <c r="F61" s="251">
        <v>563</v>
      </c>
      <c r="G61" s="88" t="s">
        <v>271</v>
      </c>
      <c r="H61" s="88" t="s">
        <v>272</v>
      </c>
      <c r="I61" s="251"/>
      <c r="J61" s="88">
        <v>75</v>
      </c>
      <c r="K61" s="251" t="s">
        <v>83</v>
      </c>
      <c r="L61" s="251">
        <v>2013</v>
      </c>
      <c r="M61" s="251" t="s">
        <v>249</v>
      </c>
      <c r="O61" s="35"/>
    </row>
    <row r="62" spans="1:15" s="34" customFormat="1" ht="15.75" x14ac:dyDescent="0.25">
      <c r="A62" s="227"/>
      <c r="B62" s="251"/>
      <c r="C62" s="251"/>
      <c r="D62" s="251"/>
      <c r="E62" s="251"/>
      <c r="F62" s="251"/>
      <c r="G62" s="88" t="s">
        <v>250</v>
      </c>
      <c r="H62" s="88"/>
      <c r="I62" s="251"/>
      <c r="J62" s="88">
        <v>9.5</v>
      </c>
      <c r="K62" s="251"/>
      <c r="L62" s="251"/>
      <c r="M62" s="251"/>
      <c r="O62" s="35"/>
    </row>
    <row r="63" spans="1:15" s="34" customFormat="1" ht="15.75" x14ac:dyDescent="0.25">
      <c r="A63" s="227"/>
      <c r="B63" s="251"/>
      <c r="C63" s="251"/>
      <c r="D63" s="251"/>
      <c r="E63" s="251"/>
      <c r="F63" s="251"/>
      <c r="G63" s="88" t="s">
        <v>273</v>
      </c>
      <c r="H63" s="88" t="s">
        <v>272</v>
      </c>
      <c r="I63" s="251"/>
      <c r="J63" s="88">
        <v>75</v>
      </c>
      <c r="K63" s="251"/>
      <c r="L63" s="251"/>
      <c r="M63" s="251"/>
      <c r="O63" s="36"/>
    </row>
    <row r="64" spans="1:15" s="34" customFormat="1" ht="15.75" x14ac:dyDescent="0.25">
      <c r="A64" s="227"/>
      <c r="B64" s="251"/>
      <c r="C64" s="251"/>
      <c r="D64" s="251"/>
      <c r="E64" s="251"/>
      <c r="F64" s="251"/>
      <c r="G64" s="88" t="s">
        <v>250</v>
      </c>
      <c r="H64" s="88"/>
      <c r="I64" s="251"/>
      <c r="J64" s="88">
        <v>9.5</v>
      </c>
      <c r="K64" s="251"/>
      <c r="L64" s="251"/>
      <c r="M64" s="251"/>
      <c r="O64" s="35"/>
    </row>
    <row r="65" spans="1:15" ht="15.75" x14ac:dyDescent="0.25">
      <c r="A65" s="267" t="s">
        <v>313</v>
      </c>
      <c r="B65" s="267"/>
      <c r="C65" s="267"/>
      <c r="D65" s="267"/>
      <c r="E65" s="267"/>
      <c r="F65" s="267"/>
      <c r="G65" s="267"/>
      <c r="H65" s="267"/>
      <c r="I65" s="267"/>
      <c r="J65" s="103">
        <f>SUM(J44:J64)</f>
        <v>19732.95</v>
      </c>
      <c r="K65" s="268"/>
      <c r="L65" s="268"/>
      <c r="M65" s="268"/>
      <c r="O65" s="30"/>
    </row>
    <row r="66" spans="1:15" ht="15.75" x14ac:dyDescent="0.25">
      <c r="A66" s="269" t="s">
        <v>359</v>
      </c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O66" s="30"/>
    </row>
    <row r="67" spans="1:15" ht="29.25" customHeight="1" x14ac:dyDescent="0.25">
      <c r="A67" s="104">
        <v>38</v>
      </c>
      <c r="B67" s="105" t="s">
        <v>360</v>
      </c>
      <c r="C67" s="67" t="s">
        <v>154</v>
      </c>
      <c r="D67" s="67">
        <v>1974</v>
      </c>
      <c r="E67" s="67">
        <v>14</v>
      </c>
      <c r="F67" s="67">
        <v>4159</v>
      </c>
      <c r="G67" s="99" t="s">
        <v>361</v>
      </c>
      <c r="H67" s="65" t="s">
        <v>362</v>
      </c>
      <c r="I67" s="106">
        <v>274071.96999999997</v>
      </c>
      <c r="J67" s="88">
        <v>1169.08</v>
      </c>
      <c r="K67" s="88" t="s">
        <v>21</v>
      </c>
      <c r="L67" s="88">
        <v>2013</v>
      </c>
      <c r="M67" s="49" t="s">
        <v>359</v>
      </c>
      <c r="O67" s="30"/>
    </row>
    <row r="68" spans="1:15" ht="27" customHeight="1" x14ac:dyDescent="0.25">
      <c r="A68" s="104">
        <v>39</v>
      </c>
      <c r="B68" s="105" t="s">
        <v>363</v>
      </c>
      <c r="C68" s="67" t="s">
        <v>154</v>
      </c>
      <c r="D68" s="67">
        <v>1974</v>
      </c>
      <c r="E68" s="67">
        <v>14</v>
      </c>
      <c r="F68" s="67">
        <v>4085</v>
      </c>
      <c r="G68" s="99" t="s">
        <v>361</v>
      </c>
      <c r="H68" s="65" t="s">
        <v>362</v>
      </c>
      <c r="I68" s="106">
        <v>274071.96999999997</v>
      </c>
      <c r="J68" s="88">
        <v>1169.08</v>
      </c>
      <c r="K68" s="88" t="s">
        <v>21</v>
      </c>
      <c r="L68" s="88">
        <v>2013</v>
      </c>
      <c r="M68" s="49" t="s">
        <v>359</v>
      </c>
      <c r="O68" s="30"/>
    </row>
    <row r="69" spans="1:15" ht="27" customHeight="1" x14ac:dyDescent="0.25">
      <c r="A69" s="104">
        <v>40</v>
      </c>
      <c r="B69" s="105" t="s">
        <v>364</v>
      </c>
      <c r="C69" s="65" t="s">
        <v>154</v>
      </c>
      <c r="D69" s="65">
        <v>1974</v>
      </c>
      <c r="E69" s="65">
        <v>14</v>
      </c>
      <c r="F69" s="65">
        <v>4064</v>
      </c>
      <c r="G69" s="99" t="s">
        <v>366</v>
      </c>
      <c r="H69" s="65" t="s">
        <v>362</v>
      </c>
      <c r="I69" s="106">
        <v>274071.96999999997</v>
      </c>
      <c r="J69" s="88">
        <v>1169.08</v>
      </c>
      <c r="K69" s="88" t="s">
        <v>21</v>
      </c>
      <c r="L69" s="88">
        <v>2013</v>
      </c>
      <c r="M69" s="49" t="s">
        <v>359</v>
      </c>
      <c r="O69" s="30"/>
    </row>
    <row r="70" spans="1:15" ht="27" customHeight="1" x14ac:dyDescent="0.25">
      <c r="A70" s="104">
        <v>41</v>
      </c>
      <c r="B70" s="105" t="s">
        <v>367</v>
      </c>
      <c r="C70" s="67" t="s">
        <v>154</v>
      </c>
      <c r="D70" s="67">
        <v>1974</v>
      </c>
      <c r="E70" s="67">
        <v>14</v>
      </c>
      <c r="F70" s="67">
        <v>4038</v>
      </c>
      <c r="G70" s="99" t="s">
        <v>361</v>
      </c>
      <c r="H70" s="65" t="s">
        <v>362</v>
      </c>
      <c r="I70" s="106">
        <v>274071.96999999997</v>
      </c>
      <c r="J70" s="88">
        <v>1169.08</v>
      </c>
      <c r="K70" s="88" t="s">
        <v>21</v>
      </c>
      <c r="L70" s="88">
        <v>2013</v>
      </c>
      <c r="M70" s="49" t="s">
        <v>359</v>
      </c>
      <c r="O70" s="30"/>
    </row>
    <row r="71" spans="1:15" ht="27" customHeight="1" x14ac:dyDescent="0.25">
      <c r="A71" s="104">
        <v>42</v>
      </c>
      <c r="B71" s="105" t="s">
        <v>368</v>
      </c>
      <c r="C71" s="66" t="s">
        <v>32</v>
      </c>
      <c r="D71" s="67">
        <v>1971</v>
      </c>
      <c r="E71" s="67">
        <v>9</v>
      </c>
      <c r="F71" s="67">
        <v>17674</v>
      </c>
      <c r="G71" s="99" t="s">
        <v>366</v>
      </c>
      <c r="H71" s="65" t="s">
        <v>369</v>
      </c>
      <c r="I71" s="106">
        <v>849843.73</v>
      </c>
      <c r="J71" s="88">
        <v>6007.88</v>
      </c>
      <c r="K71" s="88" t="s">
        <v>21</v>
      </c>
      <c r="L71" s="88">
        <v>2013</v>
      </c>
      <c r="M71" s="49" t="s">
        <v>359</v>
      </c>
      <c r="O71" s="30"/>
    </row>
    <row r="72" spans="1:15" ht="27" customHeight="1" x14ac:dyDescent="0.25">
      <c r="A72" s="104">
        <v>43</v>
      </c>
      <c r="B72" s="105" t="s">
        <v>370</v>
      </c>
      <c r="C72" s="65" t="s">
        <v>32</v>
      </c>
      <c r="D72" s="65">
        <v>1972</v>
      </c>
      <c r="E72" s="65">
        <v>9</v>
      </c>
      <c r="F72" s="65">
        <v>14390</v>
      </c>
      <c r="G72" s="99" t="s">
        <v>361</v>
      </c>
      <c r="H72" s="65" t="s">
        <v>371</v>
      </c>
      <c r="I72" s="106">
        <v>777554.34</v>
      </c>
      <c r="J72" s="88">
        <v>4641.22</v>
      </c>
      <c r="K72" s="88" t="s">
        <v>21</v>
      </c>
      <c r="L72" s="88">
        <v>2013</v>
      </c>
      <c r="M72" s="49" t="s">
        <v>359</v>
      </c>
      <c r="O72" s="30"/>
    </row>
    <row r="73" spans="1:15" ht="27" customHeight="1" x14ac:dyDescent="0.25">
      <c r="A73" s="104">
        <v>44</v>
      </c>
      <c r="B73" s="105" t="s">
        <v>372</v>
      </c>
      <c r="C73" s="66" t="s">
        <v>32</v>
      </c>
      <c r="D73" s="67">
        <v>1972</v>
      </c>
      <c r="E73" s="67">
        <v>9</v>
      </c>
      <c r="F73" s="67">
        <v>5694</v>
      </c>
      <c r="G73" s="99" t="s">
        <v>361</v>
      </c>
      <c r="H73" s="65" t="s">
        <v>373</v>
      </c>
      <c r="I73" s="106">
        <v>625283.76</v>
      </c>
      <c r="J73" s="107">
        <v>2705.76</v>
      </c>
      <c r="K73" s="88" t="s">
        <v>21</v>
      </c>
      <c r="L73" s="88">
        <v>2013</v>
      </c>
      <c r="M73" s="49" t="s">
        <v>359</v>
      </c>
      <c r="O73" s="30"/>
    </row>
    <row r="74" spans="1:15" ht="27" customHeight="1" x14ac:dyDescent="0.25">
      <c r="A74" s="104">
        <v>45</v>
      </c>
      <c r="B74" s="105" t="s">
        <v>374</v>
      </c>
      <c r="C74" s="108" t="s">
        <v>154</v>
      </c>
      <c r="D74" s="108">
        <v>1972</v>
      </c>
      <c r="E74" s="108">
        <v>14</v>
      </c>
      <c r="F74" s="108"/>
      <c r="G74" s="105" t="s">
        <v>376</v>
      </c>
      <c r="H74" s="106">
        <v>4019</v>
      </c>
      <c r="I74" s="110">
        <v>641564</v>
      </c>
      <c r="J74" s="110">
        <v>641.55999999999995</v>
      </c>
      <c r="K74" s="88" t="s">
        <v>21</v>
      </c>
      <c r="L74" s="88">
        <v>2013</v>
      </c>
      <c r="M74" s="49" t="s">
        <v>359</v>
      </c>
      <c r="O74" s="30"/>
    </row>
    <row r="75" spans="1:15" ht="27" customHeight="1" x14ac:dyDescent="0.25">
      <c r="A75" s="104">
        <v>46</v>
      </c>
      <c r="B75" s="105" t="s">
        <v>375</v>
      </c>
      <c r="C75" s="108" t="s">
        <v>154</v>
      </c>
      <c r="D75" s="108">
        <v>1972</v>
      </c>
      <c r="E75" s="108">
        <v>14</v>
      </c>
      <c r="F75" s="108"/>
      <c r="G75" s="105" t="s">
        <v>377</v>
      </c>
      <c r="H75" s="106">
        <v>4238</v>
      </c>
      <c r="I75" s="110">
        <v>641564</v>
      </c>
      <c r="J75" s="110">
        <v>641.55999999999995</v>
      </c>
      <c r="K75" s="88" t="s">
        <v>21</v>
      </c>
      <c r="L75" s="88">
        <v>2013</v>
      </c>
      <c r="M75" s="49" t="s">
        <v>359</v>
      </c>
      <c r="O75" s="30"/>
    </row>
    <row r="76" spans="1:15" ht="15.75" x14ac:dyDescent="0.25">
      <c r="A76" s="267" t="s">
        <v>313</v>
      </c>
      <c r="B76" s="267"/>
      <c r="C76" s="267"/>
      <c r="D76" s="267"/>
      <c r="E76" s="267"/>
      <c r="F76" s="267"/>
      <c r="G76" s="267"/>
      <c r="H76" s="267"/>
      <c r="I76" s="267"/>
      <c r="J76" s="103">
        <f>SUM(J67:J75)</f>
        <v>19314.300000000003</v>
      </c>
      <c r="K76" s="268"/>
      <c r="L76" s="268"/>
      <c r="M76" s="268"/>
      <c r="O76" s="30"/>
    </row>
    <row r="77" spans="1:15" ht="15.75" x14ac:dyDescent="0.25">
      <c r="A77" s="269" t="s">
        <v>233</v>
      </c>
      <c r="B77" s="269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O77" s="23"/>
    </row>
    <row r="78" spans="1:15" s="33" customFormat="1" ht="31.5" x14ac:dyDescent="0.25">
      <c r="A78" s="88">
        <v>47</v>
      </c>
      <c r="B78" s="88" t="s">
        <v>234</v>
      </c>
      <c r="C78" s="88" t="s">
        <v>235</v>
      </c>
      <c r="D78" s="88">
        <v>1964</v>
      </c>
      <c r="E78" s="88">
        <v>5</v>
      </c>
      <c r="F78" s="88">
        <v>3544.7</v>
      </c>
      <c r="G78" s="49" t="s">
        <v>236</v>
      </c>
      <c r="H78" s="88">
        <v>1014</v>
      </c>
      <c r="I78" s="88"/>
      <c r="J78" s="88">
        <v>3000</v>
      </c>
      <c r="K78" s="49" t="s">
        <v>21</v>
      </c>
      <c r="L78" s="88">
        <v>2013</v>
      </c>
      <c r="M78" s="88" t="s">
        <v>233</v>
      </c>
    </row>
    <row r="79" spans="1:15" s="33" customFormat="1" ht="31.5" x14ac:dyDescent="0.25">
      <c r="A79" s="88">
        <v>48</v>
      </c>
      <c r="B79" s="88" t="s">
        <v>237</v>
      </c>
      <c r="C79" s="88" t="s">
        <v>238</v>
      </c>
      <c r="D79" s="88">
        <v>1960</v>
      </c>
      <c r="E79" s="88">
        <v>5</v>
      </c>
      <c r="F79" s="88">
        <v>3719</v>
      </c>
      <c r="G79" s="49" t="s">
        <v>236</v>
      </c>
      <c r="H79" s="88">
        <v>1388</v>
      </c>
      <c r="I79" s="88"/>
      <c r="J79" s="88">
        <v>5000</v>
      </c>
      <c r="K79" s="49" t="s">
        <v>21</v>
      </c>
      <c r="L79" s="88">
        <v>2013</v>
      </c>
      <c r="M79" s="88" t="s">
        <v>233</v>
      </c>
    </row>
    <row r="80" spans="1:15" s="33" customFormat="1" ht="31.5" x14ac:dyDescent="0.25">
      <c r="A80" s="88">
        <v>49</v>
      </c>
      <c r="B80" s="88" t="s">
        <v>239</v>
      </c>
      <c r="C80" s="88" t="s">
        <v>235</v>
      </c>
      <c r="D80" s="88">
        <v>1960</v>
      </c>
      <c r="E80" s="88">
        <v>5</v>
      </c>
      <c r="F80" s="88">
        <v>2291.6999999999998</v>
      </c>
      <c r="G80" s="49" t="s">
        <v>236</v>
      </c>
      <c r="H80" s="88">
        <v>886</v>
      </c>
      <c r="I80" s="88"/>
      <c r="J80" s="88">
        <v>3400</v>
      </c>
      <c r="K80" s="49" t="s">
        <v>21</v>
      </c>
      <c r="L80" s="88">
        <v>2013</v>
      </c>
      <c r="M80" s="88" t="s">
        <v>233</v>
      </c>
    </row>
    <row r="81" spans="1:13" s="33" customFormat="1" ht="31.5" x14ac:dyDescent="0.25">
      <c r="A81" s="88">
        <v>50</v>
      </c>
      <c r="B81" s="88" t="s">
        <v>240</v>
      </c>
      <c r="C81" s="123" t="s">
        <v>82</v>
      </c>
      <c r="D81" s="88">
        <v>1985</v>
      </c>
      <c r="E81" s="88">
        <v>16</v>
      </c>
      <c r="F81" s="88">
        <v>2134.6999999999998</v>
      </c>
      <c r="G81" s="49" t="s">
        <v>236</v>
      </c>
      <c r="H81" s="88">
        <v>541</v>
      </c>
      <c r="I81" s="88"/>
      <c r="J81" s="88">
        <v>1600</v>
      </c>
      <c r="K81" s="49" t="s">
        <v>21</v>
      </c>
      <c r="L81" s="88">
        <v>2013</v>
      </c>
      <c r="M81" s="88" t="s">
        <v>233</v>
      </c>
    </row>
    <row r="82" spans="1:13" s="33" customFormat="1" ht="31.5" x14ac:dyDescent="0.25">
      <c r="A82" s="88">
        <v>51</v>
      </c>
      <c r="B82" s="88" t="s">
        <v>241</v>
      </c>
      <c r="C82" s="123" t="s">
        <v>242</v>
      </c>
      <c r="D82" s="88">
        <v>1951</v>
      </c>
      <c r="E82" s="88">
        <v>3</v>
      </c>
      <c r="F82" s="88">
        <v>1129.8</v>
      </c>
      <c r="G82" s="49" t="s">
        <v>236</v>
      </c>
      <c r="H82" s="88">
        <v>486</v>
      </c>
      <c r="I82" s="88"/>
      <c r="J82" s="88">
        <v>2709.83</v>
      </c>
      <c r="K82" s="49" t="s">
        <v>21</v>
      </c>
      <c r="L82" s="88">
        <v>2013</v>
      </c>
      <c r="M82" s="88" t="s">
        <v>233</v>
      </c>
    </row>
    <row r="83" spans="1:13" s="33" customFormat="1" ht="31.5" x14ac:dyDescent="0.25">
      <c r="A83" s="88">
        <v>52</v>
      </c>
      <c r="B83" s="88" t="s">
        <v>243</v>
      </c>
      <c r="C83" s="88" t="s">
        <v>235</v>
      </c>
      <c r="D83" s="88">
        <v>1961</v>
      </c>
      <c r="E83" s="88">
        <v>5</v>
      </c>
      <c r="F83" s="88">
        <v>3410.6</v>
      </c>
      <c r="G83" s="49" t="s">
        <v>236</v>
      </c>
      <c r="H83" s="88">
        <v>984</v>
      </c>
      <c r="I83" s="88"/>
      <c r="J83" s="88">
        <v>4593.9799999999996</v>
      </c>
      <c r="K83" s="49" t="s">
        <v>21</v>
      </c>
      <c r="L83" s="88">
        <v>2013</v>
      </c>
      <c r="M83" s="88" t="s">
        <v>233</v>
      </c>
    </row>
    <row r="84" spans="1:13" s="33" customFormat="1" ht="31.5" x14ac:dyDescent="0.25">
      <c r="A84" s="88">
        <v>53</v>
      </c>
      <c r="B84" s="88" t="s">
        <v>244</v>
      </c>
      <c r="C84" s="123" t="s">
        <v>192</v>
      </c>
      <c r="D84" s="88">
        <v>1948</v>
      </c>
      <c r="E84" s="88">
        <v>3</v>
      </c>
      <c r="F84" s="88">
        <v>1365.7</v>
      </c>
      <c r="G84" s="49" t="s">
        <v>236</v>
      </c>
      <c r="H84" s="88">
        <v>510</v>
      </c>
      <c r="I84" s="88"/>
      <c r="J84" s="88">
        <v>2830.57</v>
      </c>
      <c r="K84" s="49" t="s">
        <v>21</v>
      </c>
      <c r="L84" s="88">
        <v>2013</v>
      </c>
      <c r="M84" s="88" t="s">
        <v>233</v>
      </c>
    </row>
    <row r="85" spans="1:13" s="33" customFormat="1" ht="31.5" x14ac:dyDescent="0.25">
      <c r="A85" s="88">
        <v>54</v>
      </c>
      <c r="B85" s="88" t="s">
        <v>245</v>
      </c>
      <c r="C85" s="123" t="s">
        <v>192</v>
      </c>
      <c r="D85" s="88">
        <v>1965</v>
      </c>
      <c r="E85" s="88">
        <v>5</v>
      </c>
      <c r="F85" s="88">
        <v>7499.9</v>
      </c>
      <c r="G85" s="49" t="s">
        <v>236</v>
      </c>
      <c r="H85" s="88">
        <v>2420</v>
      </c>
      <c r="I85" s="88"/>
      <c r="J85" s="88">
        <v>6431.18</v>
      </c>
      <c r="K85" s="49" t="s">
        <v>21</v>
      </c>
      <c r="L85" s="88">
        <v>2013</v>
      </c>
      <c r="M85" s="88" t="s">
        <v>233</v>
      </c>
    </row>
    <row r="86" spans="1:13" ht="15.75" x14ac:dyDescent="0.25">
      <c r="A86" s="275" t="s">
        <v>313</v>
      </c>
      <c r="B86" s="275"/>
      <c r="C86" s="275"/>
      <c r="D86" s="275"/>
      <c r="E86" s="275"/>
      <c r="F86" s="275"/>
      <c r="G86" s="275"/>
      <c r="H86" s="275"/>
      <c r="I86" s="275"/>
      <c r="J86" s="111">
        <f>SUM(J78:J85)</f>
        <v>29565.559999999998</v>
      </c>
      <c r="K86" s="276"/>
      <c r="L86" s="276"/>
      <c r="M86" s="276"/>
    </row>
    <row r="87" spans="1:13" ht="15.75" x14ac:dyDescent="0.25">
      <c r="A87" s="258" t="s">
        <v>89</v>
      </c>
      <c r="B87" s="258"/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</row>
    <row r="88" spans="1:13" s="28" customFormat="1" ht="15.75" x14ac:dyDescent="0.25">
      <c r="A88" s="88">
        <v>55</v>
      </c>
      <c r="B88" s="88" t="s">
        <v>90</v>
      </c>
      <c r="C88" s="88" t="s">
        <v>86</v>
      </c>
      <c r="D88" s="88">
        <v>1968</v>
      </c>
      <c r="E88" s="88">
        <v>12</v>
      </c>
      <c r="F88" s="88">
        <v>3649.4</v>
      </c>
      <c r="G88" s="88" t="s">
        <v>87</v>
      </c>
      <c r="H88" s="88" t="s">
        <v>38</v>
      </c>
      <c r="I88" s="37">
        <v>780000</v>
      </c>
      <c r="J88" s="88">
        <v>780</v>
      </c>
      <c r="K88" s="88" t="s">
        <v>88</v>
      </c>
      <c r="L88" s="88">
        <v>2013</v>
      </c>
      <c r="M88" s="88" t="s">
        <v>89</v>
      </c>
    </row>
    <row r="89" spans="1:13" ht="15.75" x14ac:dyDescent="0.25">
      <c r="A89" s="88">
        <v>56</v>
      </c>
      <c r="B89" s="88" t="s">
        <v>91</v>
      </c>
      <c r="C89" s="88" t="s">
        <v>86</v>
      </c>
      <c r="D89" s="88">
        <v>1968</v>
      </c>
      <c r="E89" s="88">
        <v>12</v>
      </c>
      <c r="F89" s="88">
        <v>3653</v>
      </c>
      <c r="G89" s="88" t="s">
        <v>87</v>
      </c>
      <c r="H89" s="88" t="s">
        <v>38</v>
      </c>
      <c r="I89" s="37">
        <v>780000</v>
      </c>
      <c r="J89" s="88">
        <v>780</v>
      </c>
      <c r="K89" s="88" t="s">
        <v>88</v>
      </c>
      <c r="L89" s="88">
        <v>2013</v>
      </c>
      <c r="M89" s="88" t="s">
        <v>89</v>
      </c>
    </row>
    <row r="90" spans="1:13" ht="15.75" x14ac:dyDescent="0.25">
      <c r="A90" s="88">
        <v>57</v>
      </c>
      <c r="B90" s="88" t="s">
        <v>92</v>
      </c>
      <c r="C90" s="88" t="s">
        <v>93</v>
      </c>
      <c r="D90" s="88">
        <v>1967</v>
      </c>
      <c r="E90" s="88">
        <v>12</v>
      </c>
      <c r="F90" s="88">
        <v>4279</v>
      </c>
      <c r="G90" s="88" t="s">
        <v>87</v>
      </c>
      <c r="H90" s="88" t="s">
        <v>38</v>
      </c>
      <c r="I90" s="37">
        <v>780000</v>
      </c>
      <c r="J90" s="88">
        <v>780</v>
      </c>
      <c r="K90" s="88" t="s">
        <v>88</v>
      </c>
      <c r="L90" s="88">
        <v>2013</v>
      </c>
      <c r="M90" s="88" t="s">
        <v>89</v>
      </c>
    </row>
    <row r="91" spans="1:13" ht="15.75" x14ac:dyDescent="0.25">
      <c r="A91" s="88">
        <v>58</v>
      </c>
      <c r="B91" s="88" t="s">
        <v>95</v>
      </c>
      <c r="C91" s="88" t="s">
        <v>96</v>
      </c>
      <c r="D91" s="88">
        <v>1969</v>
      </c>
      <c r="E91" s="88">
        <v>9</v>
      </c>
      <c r="F91" s="88">
        <v>9148</v>
      </c>
      <c r="G91" s="88" t="s">
        <v>97</v>
      </c>
      <c r="H91" s="88" t="s">
        <v>98</v>
      </c>
      <c r="I91" s="37">
        <v>1876499.53</v>
      </c>
      <c r="J91" s="37">
        <v>1876.5</v>
      </c>
      <c r="K91" s="88" t="s">
        <v>21</v>
      </c>
      <c r="L91" s="88">
        <v>2013</v>
      </c>
      <c r="M91" s="88" t="s">
        <v>89</v>
      </c>
    </row>
    <row r="92" spans="1:13" ht="15.75" x14ac:dyDescent="0.25">
      <c r="A92" s="88">
        <v>59</v>
      </c>
      <c r="B92" s="88" t="s">
        <v>99</v>
      </c>
      <c r="C92" s="88" t="s">
        <v>100</v>
      </c>
      <c r="D92" s="88">
        <v>1968</v>
      </c>
      <c r="E92" s="88">
        <v>9</v>
      </c>
      <c r="F92" s="88">
        <v>10939</v>
      </c>
      <c r="G92" s="88" t="s">
        <v>97</v>
      </c>
      <c r="H92" s="88" t="s">
        <v>101</v>
      </c>
      <c r="I92" s="37">
        <v>2894874</v>
      </c>
      <c r="J92" s="37">
        <v>2894.9</v>
      </c>
      <c r="K92" s="88" t="s">
        <v>21</v>
      </c>
      <c r="L92" s="88">
        <v>2013</v>
      </c>
      <c r="M92" s="88" t="s">
        <v>89</v>
      </c>
    </row>
    <row r="93" spans="1:13" ht="15.75" x14ac:dyDescent="0.25">
      <c r="A93" s="88">
        <v>60</v>
      </c>
      <c r="B93" s="88" t="s">
        <v>116</v>
      </c>
      <c r="C93" s="88" t="s">
        <v>117</v>
      </c>
      <c r="D93" s="88">
        <v>1984</v>
      </c>
      <c r="E93" s="88">
        <v>14</v>
      </c>
      <c r="F93" s="88">
        <v>22235.7</v>
      </c>
      <c r="G93" s="88" t="s">
        <v>97</v>
      </c>
      <c r="H93" s="88" t="s">
        <v>118</v>
      </c>
      <c r="I93" s="37">
        <v>4090744</v>
      </c>
      <c r="J93" s="37">
        <v>4090.7</v>
      </c>
      <c r="K93" s="88" t="s">
        <v>21</v>
      </c>
      <c r="L93" s="88">
        <v>2013</v>
      </c>
      <c r="M93" s="88" t="s">
        <v>89</v>
      </c>
    </row>
    <row r="94" spans="1:13" ht="15.75" x14ac:dyDescent="0.25">
      <c r="A94" s="88">
        <v>61</v>
      </c>
      <c r="B94" s="88" t="s">
        <v>120</v>
      </c>
      <c r="C94" s="88" t="s">
        <v>30</v>
      </c>
      <c r="D94" s="88">
        <v>1977</v>
      </c>
      <c r="E94" s="88">
        <v>14</v>
      </c>
      <c r="F94" s="88">
        <v>5434</v>
      </c>
      <c r="G94" s="88" t="s">
        <v>97</v>
      </c>
      <c r="H94" s="88" t="s">
        <v>121</v>
      </c>
      <c r="I94" s="37">
        <v>631117.18999999994</v>
      </c>
      <c r="J94" s="88">
        <v>631.1</v>
      </c>
      <c r="K94" s="88" t="s">
        <v>21</v>
      </c>
      <c r="L94" s="88">
        <v>2013</v>
      </c>
      <c r="M94" s="88" t="s">
        <v>89</v>
      </c>
    </row>
    <row r="95" spans="1:13" ht="15.75" x14ac:dyDescent="0.25">
      <c r="A95" s="88">
        <v>62</v>
      </c>
      <c r="B95" s="88" t="s">
        <v>122</v>
      </c>
      <c r="C95" s="88" t="s">
        <v>100</v>
      </c>
      <c r="D95" s="88">
        <v>1966</v>
      </c>
      <c r="E95" s="88">
        <v>5</v>
      </c>
      <c r="F95" s="88">
        <v>5141.3</v>
      </c>
      <c r="G95" s="88" t="s">
        <v>97</v>
      </c>
      <c r="H95" s="88" t="s">
        <v>123</v>
      </c>
      <c r="I95" s="37">
        <v>2232100</v>
      </c>
      <c r="J95" s="37">
        <v>2232.1</v>
      </c>
      <c r="K95" s="88" t="s">
        <v>21</v>
      </c>
      <c r="L95" s="88">
        <v>2013</v>
      </c>
      <c r="M95" s="88" t="s">
        <v>89</v>
      </c>
    </row>
    <row r="96" spans="1:13" ht="15.75" x14ac:dyDescent="0.25">
      <c r="A96" s="88">
        <v>63</v>
      </c>
      <c r="B96" s="88" t="s">
        <v>124</v>
      </c>
      <c r="C96" s="88" t="s">
        <v>125</v>
      </c>
      <c r="D96" s="88">
        <v>1995</v>
      </c>
      <c r="E96" s="88">
        <v>7</v>
      </c>
      <c r="F96" s="88">
        <v>3703</v>
      </c>
      <c r="G96" s="88" t="s">
        <v>97</v>
      </c>
      <c r="H96" s="88" t="s">
        <v>126</v>
      </c>
      <c r="I96" s="37">
        <v>1320689</v>
      </c>
      <c r="J96" s="37">
        <v>1320.7</v>
      </c>
      <c r="K96" s="88" t="s">
        <v>21</v>
      </c>
      <c r="L96" s="88">
        <v>2013</v>
      </c>
      <c r="M96" s="88" t="s">
        <v>89</v>
      </c>
    </row>
    <row r="97" spans="1:13" ht="15.75" x14ac:dyDescent="0.25">
      <c r="A97" s="88">
        <v>64</v>
      </c>
      <c r="B97" s="88" t="s">
        <v>141</v>
      </c>
      <c r="C97" s="88" t="s">
        <v>30</v>
      </c>
      <c r="D97" s="88">
        <v>1958</v>
      </c>
      <c r="E97" s="88">
        <v>5</v>
      </c>
      <c r="F97" s="88">
        <v>5698.6</v>
      </c>
      <c r="G97" s="88" t="s">
        <v>140</v>
      </c>
      <c r="H97" s="88" t="s">
        <v>142</v>
      </c>
      <c r="I97" s="37">
        <v>2387600</v>
      </c>
      <c r="J97" s="37">
        <v>2387.6</v>
      </c>
      <c r="K97" s="88" t="s">
        <v>88</v>
      </c>
      <c r="L97" s="88">
        <v>2013</v>
      </c>
      <c r="M97" s="88" t="s">
        <v>89</v>
      </c>
    </row>
    <row r="98" spans="1:13" ht="15.75" x14ac:dyDescent="0.25">
      <c r="A98" s="88">
        <v>65</v>
      </c>
      <c r="B98" s="88" t="s">
        <v>143</v>
      </c>
      <c r="C98" s="88" t="s">
        <v>144</v>
      </c>
      <c r="D98" s="88">
        <v>1962</v>
      </c>
      <c r="E98" s="88">
        <v>5</v>
      </c>
      <c r="F98" s="88">
        <v>3689</v>
      </c>
      <c r="G98" s="88" t="s">
        <v>140</v>
      </c>
      <c r="H98" s="88" t="s">
        <v>145</v>
      </c>
      <c r="I98" s="37">
        <v>3834800</v>
      </c>
      <c r="J98" s="37">
        <v>3834.8</v>
      </c>
      <c r="K98" s="88" t="s">
        <v>88</v>
      </c>
      <c r="L98" s="88">
        <v>2013</v>
      </c>
      <c r="M98" s="88" t="s">
        <v>89</v>
      </c>
    </row>
    <row r="99" spans="1:13" ht="15.75" x14ac:dyDescent="0.25">
      <c r="A99" s="265">
        <v>66</v>
      </c>
      <c r="B99" s="266" t="s">
        <v>156</v>
      </c>
      <c r="C99" s="266" t="s">
        <v>157</v>
      </c>
      <c r="D99" s="271">
        <v>1981</v>
      </c>
      <c r="E99" s="271">
        <v>16</v>
      </c>
      <c r="F99" s="274">
        <v>5645</v>
      </c>
      <c r="G99" s="38" t="s">
        <v>158</v>
      </c>
      <c r="H99" s="40" t="s">
        <v>38</v>
      </c>
      <c r="I99" s="42">
        <v>568620.69999999995</v>
      </c>
      <c r="J99" s="46">
        <f>I99/1000</f>
        <v>568.62069999999994</v>
      </c>
      <c r="K99" s="39" t="s">
        <v>21</v>
      </c>
      <c r="L99" s="43">
        <v>2013</v>
      </c>
      <c r="M99" s="44" t="s">
        <v>89</v>
      </c>
    </row>
    <row r="100" spans="1:13" ht="15.75" x14ac:dyDescent="0.25">
      <c r="A100" s="265"/>
      <c r="B100" s="266"/>
      <c r="C100" s="266"/>
      <c r="D100" s="271"/>
      <c r="E100" s="271"/>
      <c r="F100" s="274"/>
      <c r="G100" s="38" t="s">
        <v>159</v>
      </c>
      <c r="H100" s="40" t="s">
        <v>38</v>
      </c>
      <c r="I100" s="42">
        <v>653078.52</v>
      </c>
      <c r="J100" s="46">
        <f t="shared" ref="J100:J110" si="0">I100/1000</f>
        <v>653.07852000000003</v>
      </c>
      <c r="K100" s="39" t="s">
        <v>21</v>
      </c>
      <c r="L100" s="43">
        <v>2013</v>
      </c>
      <c r="M100" s="44" t="s">
        <v>89</v>
      </c>
    </row>
    <row r="101" spans="1:13" ht="15.75" x14ac:dyDescent="0.25">
      <c r="A101" s="265">
        <v>67</v>
      </c>
      <c r="B101" s="266" t="s">
        <v>160</v>
      </c>
      <c r="C101" s="266" t="s">
        <v>119</v>
      </c>
      <c r="D101" s="271">
        <v>1980</v>
      </c>
      <c r="E101" s="271">
        <v>16</v>
      </c>
      <c r="F101" s="274">
        <v>5650</v>
      </c>
      <c r="G101" s="38" t="s">
        <v>158</v>
      </c>
      <c r="H101" s="40" t="s">
        <v>38</v>
      </c>
      <c r="I101" s="42">
        <v>579484.98</v>
      </c>
      <c r="J101" s="46">
        <f t="shared" si="0"/>
        <v>579.48497999999995</v>
      </c>
      <c r="K101" s="39" t="s">
        <v>21</v>
      </c>
      <c r="L101" s="43">
        <v>2013</v>
      </c>
      <c r="M101" s="44" t="s">
        <v>89</v>
      </c>
    </row>
    <row r="102" spans="1:13" ht="15.75" x14ac:dyDescent="0.25">
      <c r="A102" s="265"/>
      <c r="B102" s="266"/>
      <c r="C102" s="266"/>
      <c r="D102" s="271"/>
      <c r="E102" s="271"/>
      <c r="F102" s="274"/>
      <c r="G102" s="38" t="s">
        <v>159</v>
      </c>
      <c r="H102" s="40" t="s">
        <v>38</v>
      </c>
      <c r="I102" s="42">
        <v>653079</v>
      </c>
      <c r="J102" s="46">
        <f t="shared" si="0"/>
        <v>653.07899999999995</v>
      </c>
      <c r="K102" s="39" t="s">
        <v>21</v>
      </c>
      <c r="L102" s="43">
        <v>2013</v>
      </c>
      <c r="M102" s="44" t="s">
        <v>89</v>
      </c>
    </row>
    <row r="103" spans="1:13" ht="15.75" x14ac:dyDescent="0.25">
      <c r="A103" s="266">
        <v>71</v>
      </c>
      <c r="B103" s="266" t="s">
        <v>167</v>
      </c>
      <c r="C103" s="266" t="s">
        <v>100</v>
      </c>
      <c r="D103" s="271">
        <v>1962</v>
      </c>
      <c r="E103" s="271">
        <v>5</v>
      </c>
      <c r="F103" s="270">
        <v>2611</v>
      </c>
      <c r="G103" s="38" t="s">
        <v>163</v>
      </c>
      <c r="H103" s="40" t="s">
        <v>38</v>
      </c>
      <c r="I103" s="42">
        <v>285133</v>
      </c>
      <c r="J103" s="46">
        <f t="shared" si="0"/>
        <v>285.13299999999998</v>
      </c>
      <c r="K103" s="39" t="s">
        <v>21</v>
      </c>
      <c r="L103" s="43">
        <v>2013</v>
      </c>
      <c r="M103" s="44" t="s">
        <v>89</v>
      </c>
    </row>
    <row r="104" spans="1:13" ht="15.75" x14ac:dyDescent="0.25">
      <c r="A104" s="266"/>
      <c r="B104" s="266"/>
      <c r="C104" s="266"/>
      <c r="D104" s="271"/>
      <c r="E104" s="271"/>
      <c r="F104" s="270"/>
      <c r="G104" s="38" t="s">
        <v>166</v>
      </c>
      <c r="H104" s="40" t="s">
        <v>38</v>
      </c>
      <c r="I104" s="42">
        <v>387460</v>
      </c>
      <c r="J104" s="46">
        <f t="shared" si="0"/>
        <v>387.46</v>
      </c>
      <c r="K104" s="39" t="s">
        <v>21</v>
      </c>
      <c r="L104" s="43">
        <v>2013</v>
      </c>
      <c r="M104" s="44" t="s">
        <v>89</v>
      </c>
    </row>
    <row r="105" spans="1:13" ht="15.75" x14ac:dyDescent="0.25">
      <c r="A105" s="39">
        <v>72</v>
      </c>
      <c r="B105" s="38" t="s">
        <v>148</v>
      </c>
      <c r="C105" s="40" t="s">
        <v>149</v>
      </c>
      <c r="D105" s="41">
        <v>1979</v>
      </c>
      <c r="E105" s="41">
        <v>9</v>
      </c>
      <c r="F105" s="109">
        <v>3702</v>
      </c>
      <c r="G105" s="38" t="s">
        <v>163</v>
      </c>
      <c r="H105" s="40" t="s">
        <v>38</v>
      </c>
      <c r="I105" s="42">
        <v>282911</v>
      </c>
      <c r="J105" s="46">
        <f t="shared" si="0"/>
        <v>282.911</v>
      </c>
      <c r="K105" s="39" t="s">
        <v>21</v>
      </c>
      <c r="L105" s="43">
        <v>2013</v>
      </c>
      <c r="M105" s="44" t="s">
        <v>89</v>
      </c>
    </row>
    <row r="106" spans="1:13" ht="31.5" x14ac:dyDescent="0.25">
      <c r="A106" s="39">
        <v>73</v>
      </c>
      <c r="B106" s="38" t="s">
        <v>150</v>
      </c>
      <c r="C106" s="45" t="s">
        <v>151</v>
      </c>
      <c r="D106" s="41">
        <v>1979</v>
      </c>
      <c r="E106" s="41">
        <v>9</v>
      </c>
      <c r="F106" s="109">
        <v>3624</v>
      </c>
      <c r="G106" s="38" t="s">
        <v>164</v>
      </c>
      <c r="H106" s="40" t="s">
        <v>38</v>
      </c>
      <c r="I106" s="42">
        <v>59803</v>
      </c>
      <c r="J106" s="46">
        <f t="shared" si="0"/>
        <v>59.802999999999997</v>
      </c>
      <c r="K106" s="39" t="s">
        <v>21</v>
      </c>
      <c r="L106" s="43">
        <v>2013</v>
      </c>
      <c r="M106" s="44" t="s">
        <v>89</v>
      </c>
    </row>
    <row r="107" spans="1:13" ht="31.5" x14ac:dyDescent="0.25">
      <c r="A107" s="39">
        <v>74</v>
      </c>
      <c r="B107" s="38" t="s">
        <v>168</v>
      </c>
      <c r="C107" s="45" t="s">
        <v>169</v>
      </c>
      <c r="D107" s="112" t="s">
        <v>541</v>
      </c>
      <c r="E107" s="113">
        <v>14</v>
      </c>
      <c r="F107" s="109">
        <v>20834</v>
      </c>
      <c r="G107" s="38" t="s">
        <v>163</v>
      </c>
      <c r="H107" s="40" t="s">
        <v>38</v>
      </c>
      <c r="I107" s="42">
        <v>987599</v>
      </c>
      <c r="J107" s="46">
        <f t="shared" si="0"/>
        <v>987.59900000000005</v>
      </c>
      <c r="K107" s="39" t="s">
        <v>21</v>
      </c>
      <c r="L107" s="43">
        <v>2013</v>
      </c>
      <c r="M107" s="44" t="s">
        <v>89</v>
      </c>
    </row>
    <row r="108" spans="1:13" ht="15.75" x14ac:dyDescent="0.25">
      <c r="A108" s="39">
        <v>75</v>
      </c>
      <c r="B108" s="38" t="s">
        <v>170</v>
      </c>
      <c r="C108" s="89" t="s">
        <v>79</v>
      </c>
      <c r="D108" s="41">
        <v>1984</v>
      </c>
      <c r="E108" s="41">
        <v>14</v>
      </c>
      <c r="F108" s="109">
        <v>10457</v>
      </c>
      <c r="G108" s="38" t="s">
        <v>163</v>
      </c>
      <c r="H108" s="40" t="s">
        <v>38</v>
      </c>
      <c r="I108" s="42">
        <v>511601</v>
      </c>
      <c r="J108" s="46">
        <f t="shared" si="0"/>
        <v>511.601</v>
      </c>
      <c r="K108" s="39" t="s">
        <v>21</v>
      </c>
      <c r="L108" s="43">
        <v>2013</v>
      </c>
      <c r="M108" s="44" t="s">
        <v>89</v>
      </c>
    </row>
    <row r="109" spans="1:13" ht="31.5" x14ac:dyDescent="0.25">
      <c r="A109" s="39">
        <v>82</v>
      </c>
      <c r="B109" s="38" t="s">
        <v>174</v>
      </c>
      <c r="C109" s="45" t="s">
        <v>175</v>
      </c>
      <c r="D109" s="41">
        <v>1988</v>
      </c>
      <c r="E109" s="41">
        <v>14</v>
      </c>
      <c r="F109" s="109">
        <v>16927</v>
      </c>
      <c r="G109" s="38" t="s">
        <v>164</v>
      </c>
      <c r="H109" s="40" t="s">
        <v>38</v>
      </c>
      <c r="I109" s="42">
        <v>96655.360000000001</v>
      </c>
      <c r="J109" s="46">
        <f t="shared" si="0"/>
        <v>96.655360000000002</v>
      </c>
      <c r="K109" s="39" t="s">
        <v>21</v>
      </c>
      <c r="L109" s="43">
        <v>2013</v>
      </c>
      <c r="M109" s="44" t="s">
        <v>89</v>
      </c>
    </row>
    <row r="110" spans="1:13" ht="15.75" x14ac:dyDescent="0.25">
      <c r="A110" s="39">
        <v>83</v>
      </c>
      <c r="B110" s="38" t="s">
        <v>176</v>
      </c>
      <c r="C110" s="40" t="s">
        <v>30</v>
      </c>
      <c r="D110" s="41">
        <v>1959</v>
      </c>
      <c r="E110" s="41">
        <v>5</v>
      </c>
      <c r="F110" s="109">
        <v>2926</v>
      </c>
      <c r="G110" s="38" t="s">
        <v>177</v>
      </c>
      <c r="H110" s="39" t="s">
        <v>38</v>
      </c>
      <c r="I110" s="42">
        <v>1127458</v>
      </c>
      <c r="J110" s="46">
        <f t="shared" si="0"/>
        <v>1127.4580000000001</v>
      </c>
      <c r="K110" s="39" t="s">
        <v>21</v>
      </c>
      <c r="L110" s="43">
        <v>2013</v>
      </c>
      <c r="M110" s="44" t="s">
        <v>89</v>
      </c>
    </row>
    <row r="111" spans="1:13" ht="15.75" x14ac:dyDescent="0.25">
      <c r="A111" s="266">
        <v>84</v>
      </c>
      <c r="B111" s="277" t="s">
        <v>178</v>
      </c>
      <c r="C111" s="278"/>
      <c r="D111" s="272"/>
      <c r="E111" s="272"/>
      <c r="F111" s="273"/>
      <c r="G111" s="38" t="s">
        <v>181</v>
      </c>
      <c r="H111" s="39" t="s">
        <v>38</v>
      </c>
      <c r="I111" s="42">
        <f t="shared" ref="I111:I118" si="1">J111*1000</f>
        <v>389700</v>
      </c>
      <c r="J111" s="46">
        <v>389.7</v>
      </c>
      <c r="K111" s="39" t="s">
        <v>21</v>
      </c>
      <c r="L111" s="43">
        <v>2013</v>
      </c>
      <c r="M111" s="44" t="s">
        <v>89</v>
      </c>
    </row>
    <row r="112" spans="1:13" ht="15.75" x14ac:dyDescent="0.25">
      <c r="A112" s="266"/>
      <c r="B112" s="277"/>
      <c r="C112" s="278"/>
      <c r="D112" s="272"/>
      <c r="E112" s="272"/>
      <c r="F112" s="273"/>
      <c r="G112" s="38" t="s">
        <v>182</v>
      </c>
      <c r="H112" s="39" t="s">
        <v>38</v>
      </c>
      <c r="I112" s="42">
        <f t="shared" si="1"/>
        <v>336600</v>
      </c>
      <c r="J112" s="46">
        <v>336.6</v>
      </c>
      <c r="K112" s="39" t="s">
        <v>21</v>
      </c>
      <c r="L112" s="43">
        <v>2013</v>
      </c>
      <c r="M112" s="44" t="s">
        <v>89</v>
      </c>
    </row>
    <row r="113" spans="1:13" ht="15.75" x14ac:dyDescent="0.25">
      <c r="A113" s="266"/>
      <c r="B113" s="277"/>
      <c r="C113" s="278"/>
      <c r="D113" s="272"/>
      <c r="E113" s="272"/>
      <c r="F113" s="273"/>
      <c r="G113" s="38" t="s">
        <v>183</v>
      </c>
      <c r="H113" s="39" t="s">
        <v>38</v>
      </c>
      <c r="I113" s="42">
        <f t="shared" si="1"/>
        <v>90200</v>
      </c>
      <c r="J113" s="46">
        <v>90.2</v>
      </c>
      <c r="K113" s="39" t="s">
        <v>21</v>
      </c>
      <c r="L113" s="43">
        <v>2013</v>
      </c>
      <c r="M113" s="44" t="s">
        <v>89</v>
      </c>
    </row>
    <row r="114" spans="1:13" ht="18.75" customHeight="1" x14ac:dyDescent="0.25">
      <c r="A114" s="39">
        <v>85</v>
      </c>
      <c r="B114" s="38" t="s">
        <v>184</v>
      </c>
      <c r="C114" s="40" t="s">
        <v>152</v>
      </c>
      <c r="D114" s="41">
        <v>1965</v>
      </c>
      <c r="E114" s="41">
        <v>9</v>
      </c>
      <c r="F114" s="109">
        <v>9083</v>
      </c>
      <c r="G114" s="38" t="s">
        <v>180</v>
      </c>
      <c r="H114" s="39" t="s">
        <v>38</v>
      </c>
      <c r="I114" s="42">
        <f t="shared" si="1"/>
        <v>1983200</v>
      </c>
      <c r="J114" s="46">
        <v>1983.2</v>
      </c>
      <c r="K114" s="39" t="s">
        <v>21</v>
      </c>
      <c r="L114" s="43">
        <v>2013</v>
      </c>
      <c r="M114" s="44" t="s">
        <v>89</v>
      </c>
    </row>
    <row r="115" spans="1:13" ht="15.75" x14ac:dyDescent="0.25">
      <c r="A115" s="266">
        <v>86</v>
      </c>
      <c r="B115" s="277" t="s">
        <v>127</v>
      </c>
      <c r="C115" s="278" t="s">
        <v>128</v>
      </c>
      <c r="D115" s="272">
        <v>1981</v>
      </c>
      <c r="E115" s="272">
        <v>9</v>
      </c>
      <c r="F115" s="273">
        <v>3450</v>
      </c>
      <c r="G115" s="38" t="s">
        <v>182</v>
      </c>
      <c r="H115" s="39" t="s">
        <v>38</v>
      </c>
      <c r="I115" s="42">
        <f t="shared" si="1"/>
        <v>338100</v>
      </c>
      <c r="J115" s="46">
        <v>338.1</v>
      </c>
      <c r="K115" s="39" t="s">
        <v>21</v>
      </c>
      <c r="L115" s="43">
        <v>2013</v>
      </c>
      <c r="M115" s="44" t="s">
        <v>89</v>
      </c>
    </row>
    <row r="116" spans="1:13" ht="15.75" x14ac:dyDescent="0.25">
      <c r="A116" s="266"/>
      <c r="B116" s="277"/>
      <c r="C116" s="278"/>
      <c r="D116" s="272"/>
      <c r="E116" s="272"/>
      <c r="F116" s="273"/>
      <c r="G116" s="38" t="s">
        <v>185</v>
      </c>
      <c r="H116" s="39" t="s">
        <v>38</v>
      </c>
      <c r="I116" s="42">
        <f t="shared" si="1"/>
        <v>456200</v>
      </c>
      <c r="J116" s="46">
        <v>456.2</v>
      </c>
      <c r="K116" s="39" t="s">
        <v>21</v>
      </c>
      <c r="L116" s="43">
        <v>2013</v>
      </c>
      <c r="M116" s="44" t="s">
        <v>89</v>
      </c>
    </row>
    <row r="117" spans="1:13" ht="15.75" x14ac:dyDescent="0.25">
      <c r="A117" s="266">
        <v>87</v>
      </c>
      <c r="B117" s="277" t="s">
        <v>186</v>
      </c>
      <c r="C117" s="278" t="s">
        <v>152</v>
      </c>
      <c r="D117" s="272">
        <v>1966</v>
      </c>
      <c r="E117" s="272">
        <v>9</v>
      </c>
      <c r="F117" s="273">
        <v>7109</v>
      </c>
      <c r="G117" s="38" t="s">
        <v>180</v>
      </c>
      <c r="H117" s="39" t="s">
        <v>38</v>
      </c>
      <c r="I117" s="42">
        <f t="shared" si="1"/>
        <v>1172600</v>
      </c>
      <c r="J117" s="46">
        <v>1172.5999999999999</v>
      </c>
      <c r="K117" s="39" t="s">
        <v>21</v>
      </c>
      <c r="L117" s="43">
        <v>2013</v>
      </c>
      <c r="M117" s="44" t="s">
        <v>89</v>
      </c>
    </row>
    <row r="118" spans="1:13" ht="15.75" x14ac:dyDescent="0.25">
      <c r="A118" s="266"/>
      <c r="B118" s="277"/>
      <c r="C118" s="278"/>
      <c r="D118" s="272"/>
      <c r="E118" s="272"/>
      <c r="F118" s="273"/>
      <c r="G118" s="38" t="s">
        <v>179</v>
      </c>
      <c r="H118" s="39" t="s">
        <v>38</v>
      </c>
      <c r="I118" s="42">
        <f t="shared" si="1"/>
        <v>913000</v>
      </c>
      <c r="J118" s="46">
        <v>913</v>
      </c>
      <c r="K118" s="39" t="s">
        <v>21</v>
      </c>
      <c r="L118" s="43">
        <v>2013</v>
      </c>
      <c r="M118" s="44" t="s">
        <v>89</v>
      </c>
    </row>
    <row r="119" spans="1:13" ht="15.75" x14ac:dyDescent="0.25">
      <c r="A119" s="44">
        <v>93</v>
      </c>
      <c r="B119" s="39" t="s">
        <v>102</v>
      </c>
      <c r="C119" s="89" t="s">
        <v>100</v>
      </c>
      <c r="D119" s="47">
        <v>1969</v>
      </c>
      <c r="E119" s="47">
        <v>9</v>
      </c>
      <c r="F119" s="109">
        <v>10605</v>
      </c>
      <c r="G119" s="38" t="s">
        <v>97</v>
      </c>
      <c r="H119" s="40" t="s">
        <v>103</v>
      </c>
      <c r="I119" s="42">
        <v>2701122</v>
      </c>
      <c r="J119" s="46">
        <f t="shared" ref="J119:J125" si="2">I119/1000</f>
        <v>2701.1219999999998</v>
      </c>
      <c r="K119" s="39" t="s">
        <v>21</v>
      </c>
      <c r="L119" s="43">
        <v>2013</v>
      </c>
      <c r="M119" s="38" t="s">
        <v>89</v>
      </c>
    </row>
    <row r="120" spans="1:13" ht="15.75" x14ac:dyDescent="0.25">
      <c r="A120" s="44">
        <v>94</v>
      </c>
      <c r="B120" s="39" t="s">
        <v>104</v>
      </c>
      <c r="C120" s="89" t="s">
        <v>100</v>
      </c>
      <c r="D120" s="47">
        <v>1968</v>
      </c>
      <c r="E120" s="47">
        <v>9</v>
      </c>
      <c r="F120" s="109">
        <v>10602</v>
      </c>
      <c r="G120" s="38" t="s">
        <v>97</v>
      </c>
      <c r="H120" s="40" t="s">
        <v>105</v>
      </c>
      <c r="I120" s="42">
        <v>2580852</v>
      </c>
      <c r="J120" s="46">
        <f t="shared" si="2"/>
        <v>2580.8519999999999</v>
      </c>
      <c r="K120" s="39" t="s">
        <v>21</v>
      </c>
      <c r="L120" s="43">
        <v>2013</v>
      </c>
      <c r="M120" s="44" t="s">
        <v>89</v>
      </c>
    </row>
    <row r="121" spans="1:13" ht="15.75" x14ac:dyDescent="0.25">
      <c r="A121" s="44">
        <v>95</v>
      </c>
      <c r="B121" s="39" t="s">
        <v>106</v>
      </c>
      <c r="C121" s="39" t="s">
        <v>86</v>
      </c>
      <c r="D121" s="47">
        <v>1968</v>
      </c>
      <c r="E121" s="47">
        <v>12</v>
      </c>
      <c r="F121" s="109">
        <v>3717</v>
      </c>
      <c r="G121" s="38" t="s">
        <v>97</v>
      </c>
      <c r="H121" s="40" t="s">
        <v>107</v>
      </c>
      <c r="I121" s="42">
        <v>715954</v>
      </c>
      <c r="J121" s="46">
        <f t="shared" si="2"/>
        <v>715.95399999999995</v>
      </c>
      <c r="K121" s="39" t="s">
        <v>21</v>
      </c>
      <c r="L121" s="43">
        <v>2013</v>
      </c>
      <c r="M121" s="44" t="s">
        <v>89</v>
      </c>
    </row>
    <row r="122" spans="1:13" ht="15.75" x14ac:dyDescent="0.25">
      <c r="A122" s="44">
        <v>96</v>
      </c>
      <c r="B122" s="39" t="s">
        <v>108</v>
      </c>
      <c r="C122" s="39" t="s">
        <v>86</v>
      </c>
      <c r="D122" s="47">
        <v>1968</v>
      </c>
      <c r="E122" s="47">
        <v>12</v>
      </c>
      <c r="F122" s="109">
        <v>3649</v>
      </c>
      <c r="G122" s="38" t="s">
        <v>97</v>
      </c>
      <c r="H122" s="40" t="s">
        <v>109</v>
      </c>
      <c r="I122" s="42">
        <v>673800</v>
      </c>
      <c r="J122" s="46">
        <f t="shared" si="2"/>
        <v>673.8</v>
      </c>
      <c r="K122" s="39" t="s">
        <v>21</v>
      </c>
      <c r="L122" s="43">
        <v>2013</v>
      </c>
      <c r="M122" s="44" t="s">
        <v>89</v>
      </c>
    </row>
    <row r="123" spans="1:13" ht="15.75" x14ac:dyDescent="0.25">
      <c r="A123" s="44">
        <v>97</v>
      </c>
      <c r="B123" s="39" t="s">
        <v>110</v>
      </c>
      <c r="C123" s="39" t="s">
        <v>86</v>
      </c>
      <c r="D123" s="47">
        <v>1968</v>
      </c>
      <c r="E123" s="47">
        <v>12</v>
      </c>
      <c r="F123" s="109">
        <v>3634</v>
      </c>
      <c r="G123" s="38" t="s">
        <v>97</v>
      </c>
      <c r="H123" s="40" t="s">
        <v>111</v>
      </c>
      <c r="I123" s="42">
        <v>702800</v>
      </c>
      <c r="J123" s="46">
        <f t="shared" si="2"/>
        <v>702.8</v>
      </c>
      <c r="K123" s="39" t="s">
        <v>21</v>
      </c>
      <c r="L123" s="43">
        <v>2013</v>
      </c>
      <c r="M123" s="44" t="s">
        <v>89</v>
      </c>
    </row>
    <row r="124" spans="1:13" ht="31.5" x14ac:dyDescent="0.25">
      <c r="A124" s="44">
        <v>98</v>
      </c>
      <c r="B124" s="39" t="s">
        <v>112</v>
      </c>
      <c r="C124" s="45" t="s">
        <v>93</v>
      </c>
      <c r="D124" s="47">
        <v>1967</v>
      </c>
      <c r="E124" s="47">
        <v>12</v>
      </c>
      <c r="F124" s="109">
        <v>4279</v>
      </c>
      <c r="G124" s="38" t="s">
        <v>94</v>
      </c>
      <c r="H124" s="40" t="s">
        <v>113</v>
      </c>
      <c r="I124" s="42">
        <v>679600</v>
      </c>
      <c r="J124" s="46">
        <f t="shared" si="2"/>
        <v>679.6</v>
      </c>
      <c r="K124" s="39" t="s">
        <v>21</v>
      </c>
      <c r="L124" s="43">
        <v>2013</v>
      </c>
      <c r="M124" s="44" t="s">
        <v>89</v>
      </c>
    </row>
    <row r="125" spans="1:13" ht="15.75" x14ac:dyDescent="0.25">
      <c r="A125" s="44">
        <v>99</v>
      </c>
      <c r="B125" s="39" t="s">
        <v>114</v>
      </c>
      <c r="C125" s="39" t="s">
        <v>100</v>
      </c>
      <c r="D125" s="47">
        <v>1967</v>
      </c>
      <c r="E125" s="47">
        <v>5</v>
      </c>
      <c r="F125" s="109">
        <v>5204</v>
      </c>
      <c r="G125" s="38" t="s">
        <v>94</v>
      </c>
      <c r="H125" s="40" t="s">
        <v>115</v>
      </c>
      <c r="I125" s="42">
        <v>2239800</v>
      </c>
      <c r="J125" s="46">
        <f t="shared" si="2"/>
        <v>2239.8000000000002</v>
      </c>
      <c r="K125" s="39" t="s">
        <v>21</v>
      </c>
      <c r="L125" s="43">
        <v>2013</v>
      </c>
      <c r="M125" s="44" t="s">
        <v>89</v>
      </c>
    </row>
    <row r="126" spans="1:13" ht="15.75" x14ac:dyDescent="0.25">
      <c r="A126" s="44">
        <v>100</v>
      </c>
      <c r="B126" s="39" t="s">
        <v>129</v>
      </c>
      <c r="C126" s="39" t="s">
        <v>30</v>
      </c>
      <c r="D126" s="47">
        <v>1961</v>
      </c>
      <c r="E126" s="47">
        <v>4</v>
      </c>
      <c r="F126" s="109">
        <v>2013</v>
      </c>
      <c r="G126" s="38" t="s">
        <v>130</v>
      </c>
      <c r="H126" s="40" t="s">
        <v>131</v>
      </c>
      <c r="I126" s="42">
        <v>1796240</v>
      </c>
      <c r="J126" s="46">
        <f t="shared" ref="J126:J131" si="3">I126/1000</f>
        <v>1796.24</v>
      </c>
      <c r="K126" s="39" t="s">
        <v>21</v>
      </c>
      <c r="L126" s="43">
        <v>2013</v>
      </c>
      <c r="M126" s="44" t="s">
        <v>89</v>
      </c>
    </row>
    <row r="127" spans="1:13" ht="15.75" x14ac:dyDescent="0.25">
      <c r="A127" s="44">
        <v>101</v>
      </c>
      <c r="B127" s="39" t="s">
        <v>132</v>
      </c>
      <c r="C127" s="39" t="s">
        <v>30</v>
      </c>
      <c r="D127" s="47">
        <v>1961</v>
      </c>
      <c r="E127" s="47">
        <v>5</v>
      </c>
      <c r="F127" s="109">
        <v>2534</v>
      </c>
      <c r="G127" s="38" t="s">
        <v>130</v>
      </c>
      <c r="H127" s="40" t="s">
        <v>133</v>
      </c>
      <c r="I127" s="42">
        <v>1816762</v>
      </c>
      <c r="J127" s="46">
        <f t="shared" si="3"/>
        <v>1816.7619999999999</v>
      </c>
      <c r="K127" s="39" t="s">
        <v>21</v>
      </c>
      <c r="L127" s="43">
        <v>2013</v>
      </c>
      <c r="M127" s="44" t="s">
        <v>89</v>
      </c>
    </row>
    <row r="128" spans="1:13" ht="15.75" x14ac:dyDescent="0.25">
      <c r="A128" s="44">
        <v>102</v>
      </c>
      <c r="B128" s="39" t="s">
        <v>134</v>
      </c>
      <c r="C128" s="89" t="s">
        <v>30</v>
      </c>
      <c r="D128" s="47">
        <v>1960</v>
      </c>
      <c r="E128" s="47">
        <v>5</v>
      </c>
      <c r="F128" s="109">
        <v>2659</v>
      </c>
      <c r="G128" s="38" t="s">
        <v>130</v>
      </c>
      <c r="H128" s="40" t="s">
        <v>135</v>
      </c>
      <c r="I128" s="42">
        <v>1799786</v>
      </c>
      <c r="J128" s="46">
        <f t="shared" si="3"/>
        <v>1799.7860000000001</v>
      </c>
      <c r="K128" s="39" t="s">
        <v>21</v>
      </c>
      <c r="L128" s="43">
        <v>2013</v>
      </c>
      <c r="M128" s="44" t="s">
        <v>89</v>
      </c>
    </row>
    <row r="129" spans="1:13" ht="15.75" x14ac:dyDescent="0.25">
      <c r="A129" s="44">
        <v>103</v>
      </c>
      <c r="B129" s="39" t="s">
        <v>136</v>
      </c>
      <c r="C129" s="89" t="s">
        <v>30</v>
      </c>
      <c r="D129" s="47">
        <v>1961</v>
      </c>
      <c r="E129" s="47">
        <v>5</v>
      </c>
      <c r="F129" s="109">
        <v>2609</v>
      </c>
      <c r="G129" s="38" t="s">
        <v>130</v>
      </c>
      <c r="H129" s="40" t="s">
        <v>137</v>
      </c>
      <c r="I129" s="42">
        <v>1821732</v>
      </c>
      <c r="J129" s="46">
        <f t="shared" si="3"/>
        <v>1821.732</v>
      </c>
      <c r="K129" s="39" t="s">
        <v>21</v>
      </c>
      <c r="L129" s="43">
        <v>2013</v>
      </c>
      <c r="M129" s="44" t="s">
        <v>89</v>
      </c>
    </row>
    <row r="130" spans="1:13" ht="15.75" x14ac:dyDescent="0.25">
      <c r="A130" s="44">
        <v>104</v>
      </c>
      <c r="B130" s="39" t="s">
        <v>138</v>
      </c>
      <c r="C130" s="89" t="s">
        <v>30</v>
      </c>
      <c r="D130" s="47">
        <v>1958</v>
      </c>
      <c r="E130" s="47">
        <v>5</v>
      </c>
      <c r="F130" s="109">
        <v>1643</v>
      </c>
      <c r="G130" s="38" t="s">
        <v>130</v>
      </c>
      <c r="H130" s="40" t="s">
        <v>139</v>
      </c>
      <c r="I130" s="42">
        <v>1059814</v>
      </c>
      <c r="J130" s="46">
        <f t="shared" si="3"/>
        <v>1059.8140000000001</v>
      </c>
      <c r="K130" s="39" t="s">
        <v>21</v>
      </c>
      <c r="L130" s="43">
        <v>2013</v>
      </c>
      <c r="M130" s="44" t="s">
        <v>89</v>
      </c>
    </row>
    <row r="131" spans="1:13" ht="15.75" x14ac:dyDescent="0.25">
      <c r="A131" s="44">
        <v>105</v>
      </c>
      <c r="B131" s="39" t="s">
        <v>147</v>
      </c>
      <c r="C131" s="89" t="s">
        <v>100</v>
      </c>
      <c r="D131" s="47">
        <v>1969</v>
      </c>
      <c r="E131" s="47">
        <v>9</v>
      </c>
      <c r="F131" s="109">
        <v>10605</v>
      </c>
      <c r="G131" s="38" t="s">
        <v>146</v>
      </c>
      <c r="H131" s="40" t="s">
        <v>38</v>
      </c>
      <c r="I131" s="42">
        <v>3227320</v>
      </c>
      <c r="J131" s="42">
        <f t="shared" si="3"/>
        <v>3227.32</v>
      </c>
      <c r="K131" s="39" t="s">
        <v>88</v>
      </c>
      <c r="L131" s="43">
        <v>2013</v>
      </c>
      <c r="M131" s="38" t="s">
        <v>89</v>
      </c>
    </row>
    <row r="132" spans="1:13" ht="15.75" x14ac:dyDescent="0.25">
      <c r="A132" s="39">
        <v>106</v>
      </c>
      <c r="B132" s="38" t="s">
        <v>171</v>
      </c>
      <c r="C132" s="45">
        <v>1605</v>
      </c>
      <c r="D132" s="41">
        <v>1980</v>
      </c>
      <c r="E132" s="41">
        <v>12</v>
      </c>
      <c r="F132" s="109">
        <v>9958</v>
      </c>
      <c r="G132" s="277" t="s">
        <v>172</v>
      </c>
      <c r="H132" s="278"/>
      <c r="I132" s="281">
        <f>J132*1000</f>
        <v>1545800</v>
      </c>
      <c r="J132" s="281">
        <v>1545.8</v>
      </c>
      <c r="K132" s="266" t="s">
        <v>88</v>
      </c>
      <c r="L132" s="43">
        <v>2013</v>
      </c>
      <c r="M132" s="44" t="s">
        <v>89</v>
      </c>
    </row>
    <row r="133" spans="1:13" ht="15.75" x14ac:dyDescent="0.25">
      <c r="A133" s="39">
        <v>107</v>
      </c>
      <c r="B133" s="38" t="s">
        <v>173</v>
      </c>
      <c r="C133" s="45">
        <v>1605</v>
      </c>
      <c r="D133" s="41">
        <v>1979</v>
      </c>
      <c r="E133" s="41">
        <v>12</v>
      </c>
      <c r="F133" s="109">
        <v>10625</v>
      </c>
      <c r="G133" s="277"/>
      <c r="H133" s="278"/>
      <c r="I133" s="281"/>
      <c r="J133" s="281"/>
      <c r="K133" s="266"/>
      <c r="L133" s="43">
        <v>2013</v>
      </c>
      <c r="M133" s="44" t="s">
        <v>89</v>
      </c>
    </row>
    <row r="134" spans="1:13" ht="15.75" x14ac:dyDescent="0.25">
      <c r="A134" s="265">
        <v>108</v>
      </c>
      <c r="B134" s="266" t="s">
        <v>161</v>
      </c>
      <c r="C134" s="280" t="s">
        <v>162</v>
      </c>
      <c r="D134" s="271">
        <v>1970</v>
      </c>
      <c r="E134" s="271">
        <v>9</v>
      </c>
      <c r="F134" s="270">
        <v>7176</v>
      </c>
      <c r="G134" s="38" t="s">
        <v>163</v>
      </c>
      <c r="H134" s="40" t="s">
        <v>38</v>
      </c>
      <c r="I134" s="42">
        <v>320367.92</v>
      </c>
      <c r="J134" s="42">
        <f t="shared" ref="J134:J159" si="4">I134/1000</f>
        <v>320.36791999999997</v>
      </c>
      <c r="K134" s="39" t="s">
        <v>21</v>
      </c>
      <c r="L134" s="43">
        <v>2013</v>
      </c>
      <c r="M134" s="44" t="s">
        <v>89</v>
      </c>
    </row>
    <row r="135" spans="1:13" ht="15.75" x14ac:dyDescent="0.25">
      <c r="A135" s="265"/>
      <c r="B135" s="266"/>
      <c r="C135" s="280"/>
      <c r="D135" s="271"/>
      <c r="E135" s="271"/>
      <c r="F135" s="270"/>
      <c r="G135" s="38" t="s">
        <v>164</v>
      </c>
      <c r="H135" s="40" t="s">
        <v>38</v>
      </c>
      <c r="I135" s="42">
        <v>96651</v>
      </c>
      <c r="J135" s="42">
        <f t="shared" si="4"/>
        <v>96.650999999999996</v>
      </c>
      <c r="K135" s="39" t="s">
        <v>21</v>
      </c>
      <c r="L135" s="43">
        <v>2013</v>
      </c>
      <c r="M135" s="44" t="s">
        <v>89</v>
      </c>
    </row>
    <row r="136" spans="1:13" ht="15.75" x14ac:dyDescent="0.25">
      <c r="A136" s="265"/>
      <c r="B136" s="266"/>
      <c r="C136" s="280"/>
      <c r="D136" s="271"/>
      <c r="E136" s="271"/>
      <c r="F136" s="270"/>
      <c r="G136" s="38" t="s">
        <v>165</v>
      </c>
      <c r="H136" s="40" t="s">
        <v>38</v>
      </c>
      <c r="I136" s="42">
        <v>1496855</v>
      </c>
      <c r="J136" s="42">
        <f t="shared" si="4"/>
        <v>1496.855</v>
      </c>
      <c r="K136" s="39" t="s">
        <v>21</v>
      </c>
      <c r="L136" s="43">
        <v>2013</v>
      </c>
      <c r="M136" s="44" t="s">
        <v>89</v>
      </c>
    </row>
    <row r="137" spans="1:13" ht="15.75" x14ac:dyDescent="0.25">
      <c r="A137" s="265"/>
      <c r="B137" s="266"/>
      <c r="C137" s="280"/>
      <c r="D137" s="271"/>
      <c r="E137" s="271"/>
      <c r="F137" s="270"/>
      <c r="G137" s="38" t="s">
        <v>166</v>
      </c>
      <c r="H137" s="40" t="s">
        <v>38</v>
      </c>
      <c r="I137" s="42">
        <v>564347.02</v>
      </c>
      <c r="J137" s="42">
        <f t="shared" si="4"/>
        <v>564.34702000000004</v>
      </c>
      <c r="K137" s="39" t="s">
        <v>21</v>
      </c>
      <c r="L137" s="43">
        <v>2013</v>
      </c>
      <c r="M137" s="44" t="s">
        <v>89</v>
      </c>
    </row>
    <row r="138" spans="1:13" ht="15.75" x14ac:dyDescent="0.25">
      <c r="A138" s="265">
        <v>109</v>
      </c>
      <c r="B138" s="266" t="s">
        <v>155</v>
      </c>
      <c r="C138" s="279" t="s">
        <v>96</v>
      </c>
      <c r="D138" s="271">
        <v>1969</v>
      </c>
      <c r="E138" s="271">
        <v>9</v>
      </c>
      <c r="F138" s="270">
        <v>7198</v>
      </c>
      <c r="G138" s="38" t="s">
        <v>165</v>
      </c>
      <c r="H138" s="40" t="s">
        <v>38</v>
      </c>
      <c r="I138" s="42">
        <v>1591336</v>
      </c>
      <c r="J138" s="42">
        <f t="shared" si="4"/>
        <v>1591.336</v>
      </c>
      <c r="K138" s="39" t="s">
        <v>21</v>
      </c>
      <c r="L138" s="43">
        <v>2013</v>
      </c>
      <c r="M138" s="44" t="s">
        <v>89</v>
      </c>
    </row>
    <row r="139" spans="1:13" ht="15.75" x14ac:dyDescent="0.25">
      <c r="A139" s="265"/>
      <c r="B139" s="266"/>
      <c r="C139" s="279"/>
      <c r="D139" s="271"/>
      <c r="E139" s="271"/>
      <c r="F139" s="270"/>
      <c r="G139" s="38" t="s">
        <v>166</v>
      </c>
      <c r="H139" s="40" t="s">
        <v>38</v>
      </c>
      <c r="I139" s="42">
        <v>564347</v>
      </c>
      <c r="J139" s="42">
        <f t="shared" si="4"/>
        <v>564.34699999999998</v>
      </c>
      <c r="K139" s="39" t="s">
        <v>21</v>
      </c>
      <c r="L139" s="43">
        <v>2013</v>
      </c>
      <c r="M139" s="44" t="s">
        <v>89</v>
      </c>
    </row>
    <row r="140" spans="1:13" ht="15.75" x14ac:dyDescent="0.25">
      <c r="A140" s="265"/>
      <c r="B140" s="266"/>
      <c r="C140" s="279"/>
      <c r="D140" s="271"/>
      <c r="E140" s="271"/>
      <c r="F140" s="270"/>
      <c r="G140" s="38" t="s">
        <v>164</v>
      </c>
      <c r="H140" s="40" t="s">
        <v>38</v>
      </c>
      <c r="I140" s="42">
        <v>97217</v>
      </c>
      <c r="J140" s="42">
        <f t="shared" si="4"/>
        <v>97.216999999999999</v>
      </c>
      <c r="K140" s="39" t="s">
        <v>21</v>
      </c>
      <c r="L140" s="43">
        <v>2013</v>
      </c>
      <c r="M140" s="44" t="s">
        <v>89</v>
      </c>
    </row>
    <row r="141" spans="1:13" ht="15.75" x14ac:dyDescent="0.25">
      <c r="A141" s="265"/>
      <c r="B141" s="266"/>
      <c r="C141" s="279"/>
      <c r="D141" s="271"/>
      <c r="E141" s="271"/>
      <c r="F141" s="270"/>
      <c r="G141" s="38" t="s">
        <v>163</v>
      </c>
      <c r="H141" s="40" t="s">
        <v>38</v>
      </c>
      <c r="I141" s="42">
        <v>319695</v>
      </c>
      <c r="J141" s="42">
        <f t="shared" si="4"/>
        <v>319.69499999999999</v>
      </c>
      <c r="K141" s="39" t="s">
        <v>21</v>
      </c>
      <c r="L141" s="43">
        <v>2013</v>
      </c>
      <c r="M141" s="44" t="s">
        <v>89</v>
      </c>
    </row>
    <row r="142" spans="1:13" ht="15.75" x14ac:dyDescent="0.25">
      <c r="A142" s="265">
        <v>110</v>
      </c>
      <c r="B142" s="266" t="s">
        <v>153</v>
      </c>
      <c r="C142" s="266" t="s">
        <v>100</v>
      </c>
      <c r="D142" s="271">
        <v>1962</v>
      </c>
      <c r="E142" s="271">
        <v>5</v>
      </c>
      <c r="F142" s="270">
        <v>2610</v>
      </c>
      <c r="G142" s="38" t="s">
        <v>163</v>
      </c>
      <c r="H142" s="40" t="s">
        <v>38</v>
      </c>
      <c r="I142" s="42">
        <v>250635</v>
      </c>
      <c r="J142" s="42">
        <f t="shared" si="4"/>
        <v>250.63499999999999</v>
      </c>
      <c r="K142" s="39" t="s">
        <v>21</v>
      </c>
      <c r="L142" s="43">
        <v>2013</v>
      </c>
      <c r="M142" s="44" t="s">
        <v>89</v>
      </c>
    </row>
    <row r="143" spans="1:13" ht="15.75" x14ac:dyDescent="0.25">
      <c r="A143" s="265"/>
      <c r="B143" s="266"/>
      <c r="C143" s="266"/>
      <c r="D143" s="271"/>
      <c r="E143" s="271"/>
      <c r="F143" s="270"/>
      <c r="G143" s="38" t="s">
        <v>166</v>
      </c>
      <c r="H143" s="40" t="s">
        <v>38</v>
      </c>
      <c r="I143" s="42">
        <v>370750</v>
      </c>
      <c r="J143" s="42">
        <f t="shared" si="4"/>
        <v>370.75</v>
      </c>
      <c r="K143" s="39" t="s">
        <v>21</v>
      </c>
      <c r="L143" s="43">
        <v>2013</v>
      </c>
      <c r="M143" s="44" t="s">
        <v>89</v>
      </c>
    </row>
    <row r="144" spans="1:13" ht="15.75" x14ac:dyDescent="0.25">
      <c r="A144" s="266">
        <v>111</v>
      </c>
      <c r="B144" s="266" t="s">
        <v>167</v>
      </c>
      <c r="C144" s="266" t="s">
        <v>100</v>
      </c>
      <c r="D144" s="271">
        <v>1962</v>
      </c>
      <c r="E144" s="271">
        <v>5</v>
      </c>
      <c r="F144" s="270">
        <v>2611</v>
      </c>
      <c r="G144" s="38" t="s">
        <v>163</v>
      </c>
      <c r="H144" s="40" t="s">
        <v>38</v>
      </c>
      <c r="I144" s="42">
        <v>285133</v>
      </c>
      <c r="J144" s="42">
        <f t="shared" si="4"/>
        <v>285.13299999999998</v>
      </c>
      <c r="K144" s="39" t="s">
        <v>21</v>
      </c>
      <c r="L144" s="43">
        <v>2013</v>
      </c>
      <c r="M144" s="44" t="s">
        <v>89</v>
      </c>
    </row>
    <row r="145" spans="1:13" ht="15.75" x14ac:dyDescent="0.25">
      <c r="A145" s="266"/>
      <c r="B145" s="266"/>
      <c r="C145" s="266"/>
      <c r="D145" s="271"/>
      <c r="E145" s="271"/>
      <c r="F145" s="270"/>
      <c r="G145" s="38" t="s">
        <v>166</v>
      </c>
      <c r="H145" s="40" t="s">
        <v>38</v>
      </c>
      <c r="I145" s="42">
        <v>387460</v>
      </c>
      <c r="J145" s="42">
        <f t="shared" si="4"/>
        <v>387.46</v>
      </c>
      <c r="K145" s="39" t="s">
        <v>21</v>
      </c>
      <c r="L145" s="43">
        <v>2013</v>
      </c>
      <c r="M145" s="44" t="s">
        <v>89</v>
      </c>
    </row>
    <row r="146" spans="1:13" ht="15.75" x14ac:dyDescent="0.25">
      <c r="A146" s="39">
        <v>112</v>
      </c>
      <c r="B146" s="38" t="s">
        <v>148</v>
      </c>
      <c r="C146" s="40" t="s">
        <v>149</v>
      </c>
      <c r="D146" s="41">
        <v>1979</v>
      </c>
      <c r="E146" s="41">
        <v>9</v>
      </c>
      <c r="F146" s="109">
        <v>3702</v>
      </c>
      <c r="G146" s="38" t="s">
        <v>163</v>
      </c>
      <c r="H146" s="40" t="s">
        <v>38</v>
      </c>
      <c r="I146" s="42">
        <v>282911</v>
      </c>
      <c r="J146" s="42">
        <f t="shared" si="4"/>
        <v>282.911</v>
      </c>
      <c r="K146" s="39" t="s">
        <v>21</v>
      </c>
      <c r="L146" s="43">
        <v>2013</v>
      </c>
      <c r="M146" s="44" t="s">
        <v>89</v>
      </c>
    </row>
    <row r="147" spans="1:13" ht="31.5" x14ac:dyDescent="0.25">
      <c r="A147" s="39">
        <v>113</v>
      </c>
      <c r="B147" s="38" t="s">
        <v>150</v>
      </c>
      <c r="C147" s="45" t="s">
        <v>151</v>
      </c>
      <c r="D147" s="41">
        <v>1979</v>
      </c>
      <c r="E147" s="41">
        <v>9</v>
      </c>
      <c r="F147" s="109">
        <v>3624</v>
      </c>
      <c r="G147" s="38" t="s">
        <v>164</v>
      </c>
      <c r="H147" s="40" t="s">
        <v>38</v>
      </c>
      <c r="I147" s="42">
        <v>59803</v>
      </c>
      <c r="J147" s="42">
        <f t="shared" si="4"/>
        <v>59.802999999999997</v>
      </c>
      <c r="K147" s="39" t="s">
        <v>21</v>
      </c>
      <c r="L147" s="43">
        <v>2013</v>
      </c>
      <c r="M147" s="44" t="s">
        <v>89</v>
      </c>
    </row>
    <row r="148" spans="1:13" ht="31.5" x14ac:dyDescent="0.25">
      <c r="A148" s="39">
        <v>114</v>
      </c>
      <c r="B148" s="38" t="s">
        <v>168</v>
      </c>
      <c r="C148" s="45" t="s">
        <v>169</v>
      </c>
      <c r="D148" s="113" t="s">
        <v>541</v>
      </c>
      <c r="E148" s="113">
        <v>14</v>
      </c>
      <c r="F148" s="109">
        <v>20834</v>
      </c>
      <c r="G148" s="38" t="s">
        <v>163</v>
      </c>
      <c r="H148" s="40" t="s">
        <v>38</v>
      </c>
      <c r="I148" s="42">
        <v>987599</v>
      </c>
      <c r="J148" s="42">
        <f t="shared" si="4"/>
        <v>987.59900000000005</v>
      </c>
      <c r="K148" s="39" t="s">
        <v>21</v>
      </c>
      <c r="L148" s="43">
        <v>2013</v>
      </c>
      <c r="M148" s="44" t="s">
        <v>89</v>
      </c>
    </row>
    <row r="149" spans="1:13" ht="15.75" x14ac:dyDescent="0.25">
      <c r="A149" s="39">
        <v>115</v>
      </c>
      <c r="B149" s="38" t="s">
        <v>170</v>
      </c>
      <c r="C149" s="89" t="s">
        <v>79</v>
      </c>
      <c r="D149" s="41">
        <v>1984</v>
      </c>
      <c r="E149" s="41">
        <v>14</v>
      </c>
      <c r="F149" s="109">
        <v>10457</v>
      </c>
      <c r="G149" s="38" t="s">
        <v>163</v>
      </c>
      <c r="H149" s="40" t="s">
        <v>38</v>
      </c>
      <c r="I149" s="42">
        <v>511601</v>
      </c>
      <c r="J149" s="42">
        <f t="shared" si="4"/>
        <v>511.601</v>
      </c>
      <c r="K149" s="39" t="s">
        <v>21</v>
      </c>
      <c r="L149" s="43">
        <v>2013</v>
      </c>
      <c r="M149" s="44" t="s">
        <v>89</v>
      </c>
    </row>
    <row r="150" spans="1:13" ht="15.75" x14ac:dyDescent="0.25">
      <c r="A150" s="265">
        <v>116</v>
      </c>
      <c r="B150" s="266" t="s">
        <v>161</v>
      </c>
      <c r="C150" s="280" t="s">
        <v>162</v>
      </c>
      <c r="D150" s="271">
        <v>1970</v>
      </c>
      <c r="E150" s="271">
        <v>9</v>
      </c>
      <c r="F150" s="270">
        <v>7176</v>
      </c>
      <c r="G150" s="38" t="s">
        <v>163</v>
      </c>
      <c r="H150" s="40" t="s">
        <v>38</v>
      </c>
      <c r="I150" s="42">
        <v>320367.92</v>
      </c>
      <c r="J150" s="42">
        <f t="shared" si="4"/>
        <v>320.36791999999997</v>
      </c>
      <c r="K150" s="39" t="s">
        <v>21</v>
      </c>
      <c r="L150" s="43">
        <v>2013</v>
      </c>
      <c r="M150" s="44" t="s">
        <v>89</v>
      </c>
    </row>
    <row r="151" spans="1:13" ht="15.75" x14ac:dyDescent="0.25">
      <c r="A151" s="265"/>
      <c r="B151" s="266"/>
      <c r="C151" s="280"/>
      <c r="D151" s="271"/>
      <c r="E151" s="271"/>
      <c r="F151" s="270"/>
      <c r="G151" s="38" t="s">
        <v>164</v>
      </c>
      <c r="H151" s="40" t="s">
        <v>38</v>
      </c>
      <c r="I151" s="42">
        <v>96651</v>
      </c>
      <c r="J151" s="42">
        <f t="shared" si="4"/>
        <v>96.650999999999996</v>
      </c>
      <c r="K151" s="39" t="s">
        <v>21</v>
      </c>
      <c r="L151" s="43">
        <v>2013</v>
      </c>
      <c r="M151" s="44" t="s">
        <v>89</v>
      </c>
    </row>
    <row r="152" spans="1:13" ht="15.75" x14ac:dyDescent="0.25">
      <c r="A152" s="265"/>
      <c r="B152" s="266"/>
      <c r="C152" s="280"/>
      <c r="D152" s="271"/>
      <c r="E152" s="271"/>
      <c r="F152" s="270"/>
      <c r="G152" s="38" t="s">
        <v>165</v>
      </c>
      <c r="H152" s="40" t="s">
        <v>38</v>
      </c>
      <c r="I152" s="42">
        <v>1496855</v>
      </c>
      <c r="J152" s="42">
        <f t="shared" si="4"/>
        <v>1496.855</v>
      </c>
      <c r="K152" s="39" t="s">
        <v>21</v>
      </c>
      <c r="L152" s="43">
        <v>2013</v>
      </c>
      <c r="M152" s="44" t="s">
        <v>89</v>
      </c>
    </row>
    <row r="153" spans="1:13" ht="15.75" x14ac:dyDescent="0.25">
      <c r="A153" s="265"/>
      <c r="B153" s="266"/>
      <c r="C153" s="280"/>
      <c r="D153" s="271"/>
      <c r="E153" s="271"/>
      <c r="F153" s="270"/>
      <c r="G153" s="38" t="s">
        <v>166</v>
      </c>
      <c r="H153" s="40" t="s">
        <v>38</v>
      </c>
      <c r="I153" s="42">
        <v>564347.02</v>
      </c>
      <c r="J153" s="42">
        <f t="shared" si="4"/>
        <v>564.34702000000004</v>
      </c>
      <c r="K153" s="39" t="s">
        <v>21</v>
      </c>
      <c r="L153" s="43">
        <v>2013</v>
      </c>
      <c r="M153" s="44" t="s">
        <v>89</v>
      </c>
    </row>
    <row r="154" spans="1:13" ht="15.75" x14ac:dyDescent="0.25">
      <c r="A154" s="265">
        <v>117</v>
      </c>
      <c r="B154" s="266" t="s">
        <v>155</v>
      </c>
      <c r="C154" s="279" t="s">
        <v>96</v>
      </c>
      <c r="D154" s="271">
        <v>1969</v>
      </c>
      <c r="E154" s="271">
        <v>9</v>
      </c>
      <c r="F154" s="270">
        <v>7198</v>
      </c>
      <c r="G154" s="38" t="s">
        <v>165</v>
      </c>
      <c r="H154" s="40" t="s">
        <v>38</v>
      </c>
      <c r="I154" s="42">
        <v>1591336</v>
      </c>
      <c r="J154" s="42">
        <f t="shared" si="4"/>
        <v>1591.336</v>
      </c>
      <c r="K154" s="39" t="s">
        <v>21</v>
      </c>
      <c r="L154" s="43">
        <v>2013</v>
      </c>
      <c r="M154" s="44" t="s">
        <v>89</v>
      </c>
    </row>
    <row r="155" spans="1:13" ht="15.75" x14ac:dyDescent="0.25">
      <c r="A155" s="265"/>
      <c r="B155" s="266"/>
      <c r="C155" s="279"/>
      <c r="D155" s="271"/>
      <c r="E155" s="271"/>
      <c r="F155" s="270"/>
      <c r="G155" s="38" t="s">
        <v>166</v>
      </c>
      <c r="H155" s="40" t="s">
        <v>38</v>
      </c>
      <c r="I155" s="42">
        <v>564347</v>
      </c>
      <c r="J155" s="42">
        <f t="shared" si="4"/>
        <v>564.34699999999998</v>
      </c>
      <c r="K155" s="39" t="s">
        <v>21</v>
      </c>
      <c r="L155" s="43">
        <v>2013</v>
      </c>
      <c r="M155" s="44" t="s">
        <v>89</v>
      </c>
    </row>
    <row r="156" spans="1:13" ht="15.75" x14ac:dyDescent="0.25">
      <c r="A156" s="265"/>
      <c r="B156" s="266"/>
      <c r="C156" s="279"/>
      <c r="D156" s="271"/>
      <c r="E156" s="271"/>
      <c r="F156" s="270"/>
      <c r="G156" s="38" t="s">
        <v>164</v>
      </c>
      <c r="H156" s="40" t="s">
        <v>38</v>
      </c>
      <c r="I156" s="42">
        <v>97217</v>
      </c>
      <c r="J156" s="42">
        <f t="shared" si="4"/>
        <v>97.216999999999999</v>
      </c>
      <c r="K156" s="39" t="s">
        <v>21</v>
      </c>
      <c r="L156" s="43">
        <v>2013</v>
      </c>
      <c r="M156" s="44" t="s">
        <v>89</v>
      </c>
    </row>
    <row r="157" spans="1:13" ht="18.75" customHeight="1" x14ac:dyDescent="0.25">
      <c r="A157" s="265"/>
      <c r="B157" s="266"/>
      <c r="C157" s="279"/>
      <c r="D157" s="271"/>
      <c r="E157" s="271"/>
      <c r="F157" s="270"/>
      <c r="G157" s="38" t="s">
        <v>163</v>
      </c>
      <c r="H157" s="40" t="s">
        <v>38</v>
      </c>
      <c r="I157" s="42">
        <v>319695</v>
      </c>
      <c r="J157" s="42">
        <f t="shared" si="4"/>
        <v>319.69499999999999</v>
      </c>
      <c r="K157" s="39" t="s">
        <v>21</v>
      </c>
      <c r="L157" s="43">
        <v>2013</v>
      </c>
      <c r="M157" s="44" t="s">
        <v>89</v>
      </c>
    </row>
    <row r="158" spans="1:13" ht="15.75" x14ac:dyDescent="0.25">
      <c r="A158" s="265">
        <v>118</v>
      </c>
      <c r="B158" s="266" t="s">
        <v>153</v>
      </c>
      <c r="C158" s="266" t="s">
        <v>100</v>
      </c>
      <c r="D158" s="271">
        <v>1962</v>
      </c>
      <c r="E158" s="271">
        <v>5</v>
      </c>
      <c r="F158" s="270">
        <v>2610</v>
      </c>
      <c r="G158" s="38" t="s">
        <v>163</v>
      </c>
      <c r="H158" s="40" t="s">
        <v>38</v>
      </c>
      <c r="I158" s="42">
        <v>250635</v>
      </c>
      <c r="J158" s="42">
        <f t="shared" si="4"/>
        <v>250.63499999999999</v>
      </c>
      <c r="K158" s="39" t="s">
        <v>21</v>
      </c>
      <c r="L158" s="43">
        <v>2013</v>
      </c>
      <c r="M158" s="44" t="s">
        <v>89</v>
      </c>
    </row>
    <row r="159" spans="1:13" ht="15.75" x14ac:dyDescent="0.25">
      <c r="A159" s="265"/>
      <c r="B159" s="266"/>
      <c r="C159" s="266"/>
      <c r="D159" s="271"/>
      <c r="E159" s="271"/>
      <c r="F159" s="270"/>
      <c r="G159" s="38" t="s">
        <v>166</v>
      </c>
      <c r="H159" s="40" t="s">
        <v>38</v>
      </c>
      <c r="I159" s="42">
        <v>370750</v>
      </c>
      <c r="J159" s="42">
        <f t="shared" si="4"/>
        <v>370.75</v>
      </c>
      <c r="K159" s="39" t="s">
        <v>21</v>
      </c>
      <c r="L159" s="43">
        <v>2013</v>
      </c>
      <c r="M159" s="44" t="s">
        <v>89</v>
      </c>
    </row>
    <row r="160" spans="1:13" ht="15.75" x14ac:dyDescent="0.25">
      <c r="A160" s="275" t="s">
        <v>313</v>
      </c>
      <c r="B160" s="275"/>
      <c r="C160" s="275"/>
      <c r="D160" s="275"/>
      <c r="E160" s="275"/>
      <c r="F160" s="275"/>
      <c r="G160" s="275"/>
      <c r="H160" s="275"/>
      <c r="I160" s="275"/>
      <c r="J160" s="114">
        <f>SUM(J88:J159)</f>
        <v>70701.174440000003</v>
      </c>
      <c r="K160" s="230"/>
      <c r="L160" s="230"/>
      <c r="M160" s="230"/>
    </row>
    <row r="161" spans="1:13" ht="28.5" customHeight="1" x14ac:dyDescent="0.25">
      <c r="A161" s="291" t="s">
        <v>29</v>
      </c>
      <c r="B161" s="291"/>
      <c r="C161" s="291"/>
      <c r="D161" s="291"/>
      <c r="E161" s="291"/>
      <c r="F161" s="291"/>
      <c r="G161" s="291"/>
      <c r="H161" s="291"/>
      <c r="I161" s="291"/>
      <c r="J161" s="291"/>
      <c r="K161" s="291"/>
      <c r="L161" s="291"/>
      <c r="M161" s="291"/>
    </row>
    <row r="162" spans="1:13" s="33" customFormat="1" ht="15.75" x14ac:dyDescent="0.25">
      <c r="A162" s="93">
        <v>119</v>
      </c>
      <c r="B162" s="92" t="s">
        <v>36</v>
      </c>
      <c r="C162" s="92" t="s">
        <v>37</v>
      </c>
      <c r="D162" s="93">
        <v>1967</v>
      </c>
      <c r="E162" s="93">
        <v>12</v>
      </c>
      <c r="F162" s="93">
        <v>4742</v>
      </c>
      <c r="G162" s="92" t="s">
        <v>65</v>
      </c>
      <c r="H162" s="89" t="s">
        <v>38</v>
      </c>
      <c r="I162" s="20">
        <v>697949.73</v>
      </c>
      <c r="J162" s="20">
        <v>698</v>
      </c>
      <c r="K162" s="90" t="s">
        <v>324</v>
      </c>
      <c r="L162" s="89">
        <v>2013</v>
      </c>
      <c r="M162" s="89" t="s">
        <v>29</v>
      </c>
    </row>
    <row r="163" spans="1:13" s="33" customFormat="1" ht="15.75" x14ac:dyDescent="0.25">
      <c r="A163" s="93">
        <v>120</v>
      </c>
      <c r="B163" s="92" t="s">
        <v>39</v>
      </c>
      <c r="C163" s="21" t="s">
        <v>37</v>
      </c>
      <c r="D163" s="93">
        <v>1967</v>
      </c>
      <c r="E163" s="93">
        <v>12</v>
      </c>
      <c r="F163" s="93">
        <v>3936</v>
      </c>
      <c r="G163" s="92" t="s">
        <v>65</v>
      </c>
      <c r="H163" s="89" t="s">
        <v>38</v>
      </c>
      <c r="I163" s="22">
        <v>697949.73</v>
      </c>
      <c r="J163" s="22">
        <v>698</v>
      </c>
      <c r="K163" s="90" t="s">
        <v>324</v>
      </c>
      <c r="L163" s="89">
        <v>2013</v>
      </c>
      <c r="M163" s="89" t="s">
        <v>29</v>
      </c>
    </row>
    <row r="164" spans="1:13" s="33" customFormat="1" ht="15.75" x14ac:dyDescent="0.25">
      <c r="A164" s="93">
        <v>121</v>
      </c>
      <c r="B164" s="92" t="s">
        <v>40</v>
      </c>
      <c r="C164" s="92" t="s">
        <v>37</v>
      </c>
      <c r="D164" s="93">
        <v>1967</v>
      </c>
      <c r="E164" s="93">
        <v>12</v>
      </c>
      <c r="F164" s="93">
        <v>3936</v>
      </c>
      <c r="G164" s="92" t="s">
        <v>65</v>
      </c>
      <c r="H164" s="89" t="s">
        <v>38</v>
      </c>
      <c r="I164" s="20">
        <v>697949.73</v>
      </c>
      <c r="J164" s="20">
        <v>698</v>
      </c>
      <c r="K164" s="90" t="s">
        <v>324</v>
      </c>
      <c r="L164" s="89">
        <v>2013</v>
      </c>
      <c r="M164" s="89" t="s">
        <v>29</v>
      </c>
    </row>
    <row r="165" spans="1:13" s="33" customFormat="1" ht="15.75" x14ac:dyDescent="0.25">
      <c r="A165" s="93">
        <v>122</v>
      </c>
      <c r="B165" s="92" t="s">
        <v>41</v>
      </c>
      <c r="C165" s="21" t="s">
        <v>37</v>
      </c>
      <c r="D165" s="93">
        <v>1968</v>
      </c>
      <c r="E165" s="93">
        <v>12</v>
      </c>
      <c r="F165" s="93">
        <v>3556</v>
      </c>
      <c r="G165" s="92" t="s">
        <v>65</v>
      </c>
      <c r="H165" s="89" t="s">
        <v>38</v>
      </c>
      <c r="I165" s="22">
        <v>697949.73</v>
      </c>
      <c r="J165" s="22">
        <v>698</v>
      </c>
      <c r="K165" s="90" t="s">
        <v>324</v>
      </c>
      <c r="L165" s="89">
        <v>2013</v>
      </c>
      <c r="M165" s="89" t="s">
        <v>29</v>
      </c>
    </row>
    <row r="166" spans="1:13" s="33" customFormat="1" ht="15.75" x14ac:dyDescent="0.25">
      <c r="A166" s="93">
        <v>123</v>
      </c>
      <c r="B166" s="92" t="s">
        <v>42</v>
      </c>
      <c r="C166" s="92" t="s">
        <v>37</v>
      </c>
      <c r="D166" s="93">
        <v>1968</v>
      </c>
      <c r="E166" s="93">
        <v>12</v>
      </c>
      <c r="F166" s="93">
        <v>3895</v>
      </c>
      <c r="G166" s="92" t="s">
        <v>65</v>
      </c>
      <c r="H166" s="89" t="s">
        <v>38</v>
      </c>
      <c r="I166" s="20">
        <v>697949.73</v>
      </c>
      <c r="J166" s="20">
        <v>698</v>
      </c>
      <c r="K166" s="90" t="s">
        <v>324</v>
      </c>
      <c r="L166" s="89">
        <v>2013</v>
      </c>
      <c r="M166" s="89" t="s">
        <v>29</v>
      </c>
    </row>
    <row r="167" spans="1:13" s="33" customFormat="1" ht="15.75" x14ac:dyDescent="0.25">
      <c r="A167" s="93">
        <v>124</v>
      </c>
      <c r="B167" s="92" t="s">
        <v>43</v>
      </c>
      <c r="C167" s="21" t="s">
        <v>37</v>
      </c>
      <c r="D167" s="93">
        <v>1968</v>
      </c>
      <c r="E167" s="93">
        <v>12</v>
      </c>
      <c r="F167" s="93">
        <v>3642</v>
      </c>
      <c r="G167" s="92" t="s">
        <v>65</v>
      </c>
      <c r="H167" s="89" t="s">
        <v>38</v>
      </c>
      <c r="I167" s="22">
        <v>697949.73</v>
      </c>
      <c r="J167" s="22">
        <v>698</v>
      </c>
      <c r="K167" s="90" t="s">
        <v>324</v>
      </c>
      <c r="L167" s="89">
        <v>2013</v>
      </c>
      <c r="M167" s="89" t="s">
        <v>29</v>
      </c>
    </row>
    <row r="168" spans="1:13" s="33" customFormat="1" ht="15.75" x14ac:dyDescent="0.25">
      <c r="A168" s="93">
        <v>125</v>
      </c>
      <c r="B168" s="92" t="s">
        <v>44</v>
      </c>
      <c r="C168" s="92" t="s">
        <v>37</v>
      </c>
      <c r="D168" s="93">
        <v>1967</v>
      </c>
      <c r="E168" s="93">
        <v>12</v>
      </c>
      <c r="F168" s="93">
        <v>3675</v>
      </c>
      <c r="G168" s="92" t="s">
        <v>65</v>
      </c>
      <c r="H168" s="89" t="s">
        <v>38</v>
      </c>
      <c r="I168" s="20">
        <v>697949.73</v>
      </c>
      <c r="J168" s="20">
        <v>698</v>
      </c>
      <c r="K168" s="90" t="s">
        <v>324</v>
      </c>
      <c r="L168" s="89">
        <v>2013</v>
      </c>
      <c r="M168" s="89" t="s">
        <v>29</v>
      </c>
    </row>
    <row r="169" spans="1:13" s="33" customFormat="1" ht="15.75" x14ac:dyDescent="0.25">
      <c r="A169" s="93">
        <v>126</v>
      </c>
      <c r="B169" s="92" t="s">
        <v>45</v>
      </c>
      <c r="C169" s="21" t="s">
        <v>37</v>
      </c>
      <c r="D169" s="93">
        <v>1967</v>
      </c>
      <c r="E169" s="93">
        <v>12</v>
      </c>
      <c r="F169" s="93">
        <v>3897</v>
      </c>
      <c r="G169" s="92" t="s">
        <v>65</v>
      </c>
      <c r="H169" s="89" t="s">
        <v>38</v>
      </c>
      <c r="I169" s="22">
        <v>697949.73</v>
      </c>
      <c r="J169" s="22">
        <v>698</v>
      </c>
      <c r="K169" s="90" t="s">
        <v>324</v>
      </c>
      <c r="L169" s="89">
        <v>2013</v>
      </c>
      <c r="M169" s="89" t="s">
        <v>29</v>
      </c>
    </row>
    <row r="170" spans="1:13" s="33" customFormat="1" ht="15.75" x14ac:dyDescent="0.25">
      <c r="A170" s="93">
        <v>127</v>
      </c>
      <c r="B170" s="92" t="s">
        <v>46</v>
      </c>
      <c r="C170" s="92" t="s">
        <v>37</v>
      </c>
      <c r="D170" s="93">
        <v>1967</v>
      </c>
      <c r="E170" s="93">
        <v>12</v>
      </c>
      <c r="F170" s="93">
        <v>3645</v>
      </c>
      <c r="G170" s="92" t="s">
        <v>65</v>
      </c>
      <c r="H170" s="89" t="s">
        <v>38</v>
      </c>
      <c r="I170" s="20">
        <v>697949.73</v>
      </c>
      <c r="J170" s="20">
        <v>698</v>
      </c>
      <c r="K170" s="90" t="s">
        <v>324</v>
      </c>
      <c r="L170" s="89">
        <v>2013</v>
      </c>
      <c r="M170" s="89" t="s">
        <v>29</v>
      </c>
    </row>
    <row r="171" spans="1:13" s="33" customFormat="1" ht="15.75" x14ac:dyDescent="0.25">
      <c r="A171" s="93">
        <v>128</v>
      </c>
      <c r="B171" s="92" t="s">
        <v>47</v>
      </c>
      <c r="C171" s="21" t="s">
        <v>37</v>
      </c>
      <c r="D171" s="93">
        <v>1967</v>
      </c>
      <c r="E171" s="93">
        <v>12</v>
      </c>
      <c r="F171" s="93">
        <v>3856</v>
      </c>
      <c r="G171" s="92" t="s">
        <v>65</v>
      </c>
      <c r="H171" s="89" t="s">
        <v>38</v>
      </c>
      <c r="I171" s="22">
        <v>697949.73</v>
      </c>
      <c r="J171" s="22">
        <v>698</v>
      </c>
      <c r="K171" s="90" t="s">
        <v>324</v>
      </c>
      <c r="L171" s="89">
        <v>2013</v>
      </c>
      <c r="M171" s="89" t="s">
        <v>29</v>
      </c>
    </row>
    <row r="172" spans="1:13" s="33" customFormat="1" ht="15.75" x14ac:dyDescent="0.25">
      <c r="A172" s="93">
        <v>129</v>
      </c>
      <c r="B172" s="92" t="s">
        <v>48</v>
      </c>
      <c r="C172" s="92" t="s">
        <v>37</v>
      </c>
      <c r="D172" s="93">
        <v>1967</v>
      </c>
      <c r="E172" s="93">
        <v>12</v>
      </c>
      <c r="F172" s="93">
        <v>3636</v>
      </c>
      <c r="G172" s="92" t="s">
        <v>65</v>
      </c>
      <c r="H172" s="89" t="s">
        <v>38</v>
      </c>
      <c r="I172" s="20">
        <v>697949.73</v>
      </c>
      <c r="J172" s="20">
        <v>698</v>
      </c>
      <c r="K172" s="90" t="s">
        <v>324</v>
      </c>
      <c r="L172" s="89">
        <v>2013</v>
      </c>
      <c r="M172" s="89" t="s">
        <v>29</v>
      </c>
    </row>
    <row r="173" spans="1:13" s="33" customFormat="1" ht="15.75" x14ac:dyDescent="0.25">
      <c r="A173" s="93">
        <v>130</v>
      </c>
      <c r="B173" s="92" t="s">
        <v>49</v>
      </c>
      <c r="C173" s="92" t="s">
        <v>37</v>
      </c>
      <c r="D173" s="93">
        <v>1966</v>
      </c>
      <c r="E173" s="93">
        <v>12</v>
      </c>
      <c r="F173" s="93">
        <v>3471</v>
      </c>
      <c r="G173" s="92" t="s">
        <v>65</v>
      </c>
      <c r="H173" s="89" t="s">
        <v>38</v>
      </c>
      <c r="I173" s="20">
        <v>697949.73</v>
      </c>
      <c r="J173" s="20">
        <v>698</v>
      </c>
      <c r="K173" s="90" t="s">
        <v>324</v>
      </c>
      <c r="L173" s="89">
        <v>2013</v>
      </c>
      <c r="M173" s="89" t="s">
        <v>29</v>
      </c>
    </row>
    <row r="174" spans="1:13" s="33" customFormat="1" ht="15.75" x14ac:dyDescent="0.25">
      <c r="A174" s="93">
        <v>131</v>
      </c>
      <c r="B174" s="92" t="s">
        <v>50</v>
      </c>
      <c r="C174" s="21" t="s">
        <v>37</v>
      </c>
      <c r="D174" s="93">
        <v>1967</v>
      </c>
      <c r="E174" s="93">
        <v>12</v>
      </c>
      <c r="F174" s="93">
        <v>4094</v>
      </c>
      <c r="G174" s="92" t="s">
        <v>65</v>
      </c>
      <c r="H174" s="89" t="s">
        <v>38</v>
      </c>
      <c r="I174" s="22">
        <v>697949.73</v>
      </c>
      <c r="J174" s="22">
        <v>698</v>
      </c>
      <c r="K174" s="90" t="s">
        <v>324</v>
      </c>
      <c r="L174" s="89">
        <v>2013</v>
      </c>
      <c r="M174" s="89" t="s">
        <v>29</v>
      </c>
    </row>
    <row r="175" spans="1:13" s="33" customFormat="1" ht="15.75" x14ac:dyDescent="0.25">
      <c r="A175" s="93">
        <v>132</v>
      </c>
      <c r="B175" s="92" t="s">
        <v>51</v>
      </c>
      <c r="C175" s="92" t="s">
        <v>37</v>
      </c>
      <c r="D175" s="93">
        <v>1967</v>
      </c>
      <c r="E175" s="93">
        <v>12</v>
      </c>
      <c r="F175" s="93">
        <v>3451</v>
      </c>
      <c r="G175" s="92" t="s">
        <v>65</v>
      </c>
      <c r="H175" s="89" t="s">
        <v>38</v>
      </c>
      <c r="I175" s="20">
        <v>697949.73</v>
      </c>
      <c r="J175" s="20">
        <v>698</v>
      </c>
      <c r="K175" s="90" t="s">
        <v>324</v>
      </c>
      <c r="L175" s="89">
        <v>2013</v>
      </c>
      <c r="M175" s="89" t="s">
        <v>29</v>
      </c>
    </row>
    <row r="176" spans="1:13" s="33" customFormat="1" ht="15.75" x14ac:dyDescent="0.25">
      <c r="A176" s="93">
        <v>133</v>
      </c>
      <c r="B176" s="92" t="s">
        <v>52</v>
      </c>
      <c r="C176" s="92" t="s">
        <v>37</v>
      </c>
      <c r="D176" s="93">
        <v>1967</v>
      </c>
      <c r="E176" s="93">
        <v>12</v>
      </c>
      <c r="F176" s="93">
        <v>3468</v>
      </c>
      <c r="G176" s="92" t="s">
        <v>65</v>
      </c>
      <c r="H176" s="89" t="s">
        <v>38</v>
      </c>
      <c r="I176" s="20">
        <v>697949.73</v>
      </c>
      <c r="J176" s="20">
        <v>698</v>
      </c>
      <c r="K176" s="90" t="s">
        <v>324</v>
      </c>
      <c r="L176" s="89">
        <v>2013</v>
      </c>
      <c r="M176" s="89" t="s">
        <v>29</v>
      </c>
    </row>
    <row r="177" spans="1:13" s="33" customFormat="1" ht="15.75" x14ac:dyDescent="0.25">
      <c r="A177" s="93">
        <v>134</v>
      </c>
      <c r="B177" s="92" t="s">
        <v>53</v>
      </c>
      <c r="C177" s="21" t="s">
        <v>37</v>
      </c>
      <c r="D177" s="93">
        <v>1967</v>
      </c>
      <c r="E177" s="93">
        <v>12</v>
      </c>
      <c r="F177" s="93">
        <v>5297</v>
      </c>
      <c r="G177" s="92" t="s">
        <v>65</v>
      </c>
      <c r="H177" s="89" t="s">
        <v>38</v>
      </c>
      <c r="I177" s="22">
        <v>697949.73</v>
      </c>
      <c r="J177" s="22">
        <v>698</v>
      </c>
      <c r="K177" s="90" t="s">
        <v>324</v>
      </c>
      <c r="L177" s="89">
        <v>2013</v>
      </c>
      <c r="M177" s="89" t="s">
        <v>29</v>
      </c>
    </row>
    <row r="178" spans="1:13" s="33" customFormat="1" ht="15.75" x14ac:dyDescent="0.25">
      <c r="A178" s="93">
        <v>135</v>
      </c>
      <c r="B178" s="92" t="s">
        <v>54</v>
      </c>
      <c r="C178" s="92" t="s">
        <v>37</v>
      </c>
      <c r="D178" s="93">
        <v>1967</v>
      </c>
      <c r="E178" s="93">
        <v>12</v>
      </c>
      <c r="F178" s="93">
        <v>3425</v>
      </c>
      <c r="G178" s="92" t="s">
        <v>65</v>
      </c>
      <c r="H178" s="89" t="s">
        <v>38</v>
      </c>
      <c r="I178" s="20">
        <v>697949.73</v>
      </c>
      <c r="J178" s="20">
        <v>698</v>
      </c>
      <c r="K178" s="90" t="s">
        <v>324</v>
      </c>
      <c r="L178" s="89">
        <v>2013</v>
      </c>
      <c r="M178" s="89" t="s">
        <v>29</v>
      </c>
    </row>
    <row r="179" spans="1:13" s="33" customFormat="1" ht="15.75" x14ac:dyDescent="0.25">
      <c r="A179" s="93">
        <v>136</v>
      </c>
      <c r="B179" s="92" t="s">
        <v>55</v>
      </c>
      <c r="C179" s="92" t="s">
        <v>37</v>
      </c>
      <c r="D179" s="93">
        <v>1967</v>
      </c>
      <c r="E179" s="93">
        <v>12</v>
      </c>
      <c r="F179" s="93">
        <v>3480</v>
      </c>
      <c r="G179" s="92" t="s">
        <v>65</v>
      </c>
      <c r="H179" s="89" t="s">
        <v>38</v>
      </c>
      <c r="I179" s="20">
        <v>697949.73</v>
      </c>
      <c r="J179" s="20">
        <v>698</v>
      </c>
      <c r="K179" s="90" t="s">
        <v>324</v>
      </c>
      <c r="L179" s="89">
        <v>2013</v>
      </c>
      <c r="M179" s="89" t="s">
        <v>29</v>
      </c>
    </row>
    <row r="180" spans="1:13" s="33" customFormat="1" ht="15.75" x14ac:dyDescent="0.25">
      <c r="A180" s="93">
        <v>137</v>
      </c>
      <c r="B180" s="92" t="s">
        <v>56</v>
      </c>
      <c r="C180" s="21" t="s">
        <v>37</v>
      </c>
      <c r="D180" s="93">
        <v>1967</v>
      </c>
      <c r="E180" s="93">
        <v>12</v>
      </c>
      <c r="F180" s="93">
        <v>3425</v>
      </c>
      <c r="G180" s="92" t="s">
        <v>65</v>
      </c>
      <c r="H180" s="89" t="s">
        <v>38</v>
      </c>
      <c r="I180" s="22">
        <v>697949.73</v>
      </c>
      <c r="J180" s="22">
        <v>698</v>
      </c>
      <c r="K180" s="90" t="s">
        <v>324</v>
      </c>
      <c r="L180" s="89">
        <v>2013</v>
      </c>
      <c r="M180" s="89" t="s">
        <v>29</v>
      </c>
    </row>
    <row r="181" spans="1:13" s="33" customFormat="1" ht="15.75" x14ac:dyDescent="0.25">
      <c r="A181" s="93">
        <v>138</v>
      </c>
      <c r="B181" s="92" t="s">
        <v>57</v>
      </c>
      <c r="C181" s="92" t="s">
        <v>37</v>
      </c>
      <c r="D181" s="93">
        <v>1968</v>
      </c>
      <c r="E181" s="93">
        <v>12</v>
      </c>
      <c r="F181" s="93">
        <v>3704</v>
      </c>
      <c r="G181" s="92" t="s">
        <v>65</v>
      </c>
      <c r="H181" s="89" t="s">
        <v>38</v>
      </c>
      <c r="I181" s="20">
        <v>697949.73</v>
      </c>
      <c r="J181" s="20">
        <v>698</v>
      </c>
      <c r="K181" s="90" t="s">
        <v>324</v>
      </c>
      <c r="L181" s="89">
        <v>2013</v>
      </c>
      <c r="M181" s="89" t="s">
        <v>29</v>
      </c>
    </row>
    <row r="182" spans="1:13" s="33" customFormat="1" ht="15.75" x14ac:dyDescent="0.25">
      <c r="A182" s="93">
        <v>139</v>
      </c>
      <c r="B182" s="92" t="s">
        <v>58</v>
      </c>
      <c r="C182" s="92" t="s">
        <v>37</v>
      </c>
      <c r="D182" s="93">
        <v>1971</v>
      </c>
      <c r="E182" s="93">
        <v>12</v>
      </c>
      <c r="F182" s="93">
        <v>3704</v>
      </c>
      <c r="G182" s="92" t="s">
        <v>65</v>
      </c>
      <c r="H182" s="89" t="s">
        <v>38</v>
      </c>
      <c r="I182" s="20">
        <v>697949.73</v>
      </c>
      <c r="J182" s="20">
        <v>698</v>
      </c>
      <c r="K182" s="90" t="s">
        <v>324</v>
      </c>
      <c r="L182" s="89">
        <v>2013</v>
      </c>
      <c r="M182" s="89" t="s">
        <v>29</v>
      </c>
    </row>
    <row r="183" spans="1:13" s="33" customFormat="1" ht="15.75" x14ac:dyDescent="0.25">
      <c r="A183" s="93">
        <v>140</v>
      </c>
      <c r="B183" s="92" t="s">
        <v>59</v>
      </c>
      <c r="C183" s="21" t="s">
        <v>37</v>
      </c>
      <c r="D183" s="93">
        <v>1974</v>
      </c>
      <c r="E183" s="93">
        <v>12</v>
      </c>
      <c r="F183" s="93">
        <v>4728</v>
      </c>
      <c r="G183" s="92" t="s">
        <v>65</v>
      </c>
      <c r="H183" s="89" t="s">
        <v>38</v>
      </c>
      <c r="I183" s="22">
        <v>697949.73</v>
      </c>
      <c r="J183" s="22">
        <v>698</v>
      </c>
      <c r="K183" s="90" t="s">
        <v>324</v>
      </c>
      <c r="L183" s="89">
        <v>2013</v>
      </c>
      <c r="M183" s="89" t="s">
        <v>29</v>
      </c>
    </row>
    <row r="184" spans="1:13" s="33" customFormat="1" ht="15.75" x14ac:dyDescent="0.25">
      <c r="A184" s="93">
        <v>141</v>
      </c>
      <c r="B184" s="92" t="s">
        <v>60</v>
      </c>
      <c r="C184" s="92" t="s">
        <v>37</v>
      </c>
      <c r="D184" s="93">
        <v>1969</v>
      </c>
      <c r="E184" s="93">
        <v>12</v>
      </c>
      <c r="F184" s="93">
        <v>3985</v>
      </c>
      <c r="G184" s="92" t="s">
        <v>65</v>
      </c>
      <c r="H184" s="89" t="s">
        <v>38</v>
      </c>
      <c r="I184" s="20">
        <v>697949.73</v>
      </c>
      <c r="J184" s="20">
        <v>698</v>
      </c>
      <c r="K184" s="90" t="s">
        <v>324</v>
      </c>
      <c r="L184" s="89">
        <v>2013</v>
      </c>
      <c r="M184" s="89" t="s">
        <v>29</v>
      </c>
    </row>
    <row r="185" spans="1:13" s="33" customFormat="1" ht="15.75" x14ac:dyDescent="0.25">
      <c r="A185" s="93">
        <v>142</v>
      </c>
      <c r="B185" s="92" t="s">
        <v>61</v>
      </c>
      <c r="C185" s="92" t="s">
        <v>37</v>
      </c>
      <c r="D185" s="93">
        <v>1969</v>
      </c>
      <c r="E185" s="93">
        <v>12</v>
      </c>
      <c r="F185" s="93">
        <v>3747</v>
      </c>
      <c r="G185" s="92" t="s">
        <v>65</v>
      </c>
      <c r="H185" s="89" t="s">
        <v>38</v>
      </c>
      <c r="I185" s="20">
        <v>697949.73</v>
      </c>
      <c r="J185" s="20">
        <v>698</v>
      </c>
      <c r="K185" s="90" t="s">
        <v>324</v>
      </c>
      <c r="L185" s="89">
        <v>2013</v>
      </c>
      <c r="M185" s="89" t="s">
        <v>29</v>
      </c>
    </row>
    <row r="186" spans="1:13" s="33" customFormat="1" ht="15.75" x14ac:dyDescent="0.25">
      <c r="A186" s="93">
        <v>143</v>
      </c>
      <c r="B186" s="92" t="s">
        <v>62</v>
      </c>
      <c r="C186" s="21" t="s">
        <v>37</v>
      </c>
      <c r="D186" s="93">
        <v>1968</v>
      </c>
      <c r="E186" s="93">
        <v>12</v>
      </c>
      <c r="F186" s="93">
        <v>3702</v>
      </c>
      <c r="G186" s="92" t="s">
        <v>65</v>
      </c>
      <c r="H186" s="89" t="s">
        <v>38</v>
      </c>
      <c r="I186" s="22">
        <v>697949.73</v>
      </c>
      <c r="J186" s="22">
        <v>698</v>
      </c>
      <c r="K186" s="90" t="s">
        <v>324</v>
      </c>
      <c r="L186" s="89">
        <v>2013</v>
      </c>
      <c r="M186" s="89" t="s">
        <v>29</v>
      </c>
    </row>
    <row r="187" spans="1:13" s="33" customFormat="1" ht="15.75" x14ac:dyDescent="0.25">
      <c r="A187" s="93">
        <v>144</v>
      </c>
      <c r="B187" s="92" t="s">
        <v>63</v>
      </c>
      <c r="C187" s="92" t="s">
        <v>37</v>
      </c>
      <c r="D187" s="93">
        <v>1967</v>
      </c>
      <c r="E187" s="93">
        <v>12</v>
      </c>
      <c r="F187" s="93">
        <v>3900</v>
      </c>
      <c r="G187" s="92" t="s">
        <v>65</v>
      </c>
      <c r="H187" s="89" t="s">
        <v>38</v>
      </c>
      <c r="I187" s="20">
        <v>697949.73</v>
      </c>
      <c r="J187" s="20">
        <v>698</v>
      </c>
      <c r="K187" s="90" t="s">
        <v>324</v>
      </c>
      <c r="L187" s="89">
        <v>2013</v>
      </c>
      <c r="M187" s="89" t="s">
        <v>29</v>
      </c>
    </row>
    <row r="188" spans="1:13" s="33" customFormat="1" ht="15.75" x14ac:dyDescent="0.25">
      <c r="A188" s="93">
        <v>145</v>
      </c>
      <c r="B188" s="92" t="s">
        <v>31</v>
      </c>
      <c r="C188" s="21" t="s">
        <v>32</v>
      </c>
      <c r="D188" s="93">
        <v>1961</v>
      </c>
      <c r="E188" s="93">
        <v>5</v>
      </c>
      <c r="F188" s="93">
        <v>2581</v>
      </c>
      <c r="G188" s="92" t="s">
        <v>64</v>
      </c>
      <c r="H188" s="89">
        <v>597</v>
      </c>
      <c r="I188" s="22">
        <v>1729132.29</v>
      </c>
      <c r="J188" s="22">
        <f>I188/1000</f>
        <v>1729.13229</v>
      </c>
      <c r="K188" s="90" t="s">
        <v>324</v>
      </c>
      <c r="L188" s="89">
        <v>2013</v>
      </c>
      <c r="M188" s="89" t="s">
        <v>29</v>
      </c>
    </row>
    <row r="189" spans="1:13" s="33" customFormat="1" ht="15.75" x14ac:dyDescent="0.25">
      <c r="A189" s="93">
        <v>146</v>
      </c>
      <c r="B189" s="92" t="s">
        <v>33</v>
      </c>
      <c r="C189" s="21" t="s">
        <v>30</v>
      </c>
      <c r="D189" s="93">
        <v>1959</v>
      </c>
      <c r="E189" s="93">
        <v>4</v>
      </c>
      <c r="F189" s="93">
        <v>2324</v>
      </c>
      <c r="G189" s="92" t="s">
        <v>64</v>
      </c>
      <c r="H189" s="89">
        <v>585</v>
      </c>
      <c r="I189" s="22">
        <v>1051996.99</v>
      </c>
      <c r="J189" s="22">
        <f>I189/1000</f>
        <v>1051.9969900000001</v>
      </c>
      <c r="K189" s="90" t="s">
        <v>324</v>
      </c>
      <c r="L189" s="89">
        <v>2013</v>
      </c>
      <c r="M189" s="89" t="s">
        <v>29</v>
      </c>
    </row>
    <row r="190" spans="1:13" s="33" customFormat="1" ht="15.75" x14ac:dyDescent="0.25">
      <c r="A190" s="93">
        <v>147</v>
      </c>
      <c r="B190" s="92" t="s">
        <v>34</v>
      </c>
      <c r="C190" s="21" t="s">
        <v>30</v>
      </c>
      <c r="D190" s="93">
        <v>1960</v>
      </c>
      <c r="E190" s="93">
        <v>5</v>
      </c>
      <c r="F190" s="93">
        <v>3457</v>
      </c>
      <c r="G190" s="92" t="s">
        <v>64</v>
      </c>
      <c r="H190" s="89">
        <v>1158</v>
      </c>
      <c r="I190" s="22">
        <v>2508276.39</v>
      </c>
      <c r="J190" s="22">
        <f>I190/1000</f>
        <v>2508.27639</v>
      </c>
      <c r="K190" s="90" t="s">
        <v>324</v>
      </c>
      <c r="L190" s="89">
        <v>2013</v>
      </c>
      <c r="M190" s="89" t="s">
        <v>29</v>
      </c>
    </row>
    <row r="191" spans="1:13" s="33" customFormat="1" ht="15.75" x14ac:dyDescent="0.25">
      <c r="A191" s="93">
        <v>148</v>
      </c>
      <c r="B191" s="92" t="s">
        <v>35</v>
      </c>
      <c r="C191" s="92" t="s">
        <v>25</v>
      </c>
      <c r="D191" s="93">
        <v>1961</v>
      </c>
      <c r="E191" s="93">
        <v>5</v>
      </c>
      <c r="F191" s="93">
        <v>3553</v>
      </c>
      <c r="G191" s="92" t="s">
        <v>64</v>
      </c>
      <c r="H191" s="89">
        <v>1119</v>
      </c>
      <c r="I191" s="20">
        <v>2555082.7999999998</v>
      </c>
      <c r="J191" s="20">
        <f>I191/1000</f>
        <v>2555.0827999999997</v>
      </c>
      <c r="K191" s="90" t="s">
        <v>324</v>
      </c>
      <c r="L191" s="89">
        <v>2013</v>
      </c>
      <c r="M191" s="89" t="s">
        <v>29</v>
      </c>
    </row>
    <row r="192" spans="1:13" s="33" customFormat="1" ht="15.75" x14ac:dyDescent="0.25">
      <c r="A192" s="93">
        <v>149</v>
      </c>
      <c r="B192" s="92" t="s">
        <v>22</v>
      </c>
      <c r="C192" s="92" t="s">
        <v>23</v>
      </c>
      <c r="D192" s="93">
        <v>1988</v>
      </c>
      <c r="E192" s="93">
        <v>14</v>
      </c>
      <c r="F192" s="93">
        <v>12648</v>
      </c>
      <c r="G192" s="92" t="s">
        <v>84</v>
      </c>
      <c r="H192" s="89">
        <v>2536</v>
      </c>
      <c r="I192" s="20">
        <v>3662871.21</v>
      </c>
      <c r="J192" s="20">
        <v>3662.9</v>
      </c>
      <c r="K192" s="90" t="s">
        <v>21</v>
      </c>
      <c r="L192" s="89">
        <v>2013</v>
      </c>
      <c r="M192" s="89" t="s">
        <v>29</v>
      </c>
    </row>
    <row r="193" spans="1:13" s="33" customFormat="1" ht="15.75" x14ac:dyDescent="0.25">
      <c r="A193" s="93">
        <v>150</v>
      </c>
      <c r="B193" s="92" t="s">
        <v>24</v>
      </c>
      <c r="C193" s="21" t="s">
        <v>25</v>
      </c>
      <c r="D193" s="93">
        <v>1969</v>
      </c>
      <c r="E193" s="93">
        <v>5</v>
      </c>
      <c r="F193" s="93">
        <v>5115</v>
      </c>
      <c r="G193" s="92" t="s">
        <v>84</v>
      </c>
      <c r="H193" s="89">
        <v>1507</v>
      </c>
      <c r="I193" s="22">
        <v>2917259.52</v>
      </c>
      <c r="J193" s="22">
        <v>2917.3</v>
      </c>
      <c r="K193" s="90" t="s">
        <v>21</v>
      </c>
      <c r="L193" s="89">
        <v>2013</v>
      </c>
      <c r="M193" s="89" t="s">
        <v>29</v>
      </c>
    </row>
    <row r="194" spans="1:13" s="33" customFormat="1" ht="15.75" x14ac:dyDescent="0.25">
      <c r="A194" s="93">
        <v>151</v>
      </c>
      <c r="B194" s="92" t="s">
        <v>26</v>
      </c>
      <c r="C194" s="92" t="s">
        <v>25</v>
      </c>
      <c r="D194" s="93">
        <v>1963</v>
      </c>
      <c r="E194" s="93">
        <v>5</v>
      </c>
      <c r="F194" s="93">
        <v>3493</v>
      </c>
      <c r="G194" s="92" t="s">
        <v>84</v>
      </c>
      <c r="H194" s="89">
        <v>987</v>
      </c>
      <c r="I194" s="20">
        <v>1810925.26</v>
      </c>
      <c r="J194" s="20">
        <v>1810.9</v>
      </c>
      <c r="K194" s="90" t="s">
        <v>21</v>
      </c>
      <c r="L194" s="89">
        <v>2013</v>
      </c>
      <c r="M194" s="89" t="s">
        <v>29</v>
      </c>
    </row>
    <row r="195" spans="1:13" s="33" customFormat="1" ht="15.75" x14ac:dyDescent="0.25">
      <c r="A195" s="230">
        <v>152</v>
      </c>
      <c r="B195" s="284" t="s">
        <v>85</v>
      </c>
      <c r="C195" s="284" t="s">
        <v>82</v>
      </c>
      <c r="D195" s="289">
        <v>1982</v>
      </c>
      <c r="E195" s="289">
        <v>5</v>
      </c>
      <c r="F195" s="289">
        <v>8770</v>
      </c>
      <c r="G195" s="92" t="s">
        <v>66</v>
      </c>
      <c r="H195" s="290" t="s">
        <v>69</v>
      </c>
      <c r="I195" s="95">
        <f>I196*10%</f>
        <v>548854.88699999999</v>
      </c>
      <c r="J195" s="95">
        <f>J196*10%</f>
        <v>548.85500000000002</v>
      </c>
      <c r="K195" s="96" t="s">
        <v>21</v>
      </c>
      <c r="L195" s="290">
        <v>2013</v>
      </c>
      <c r="M195" s="245" t="s">
        <v>29</v>
      </c>
    </row>
    <row r="196" spans="1:13" s="33" customFormat="1" ht="15.75" x14ac:dyDescent="0.25">
      <c r="A196" s="230"/>
      <c r="B196" s="284"/>
      <c r="C196" s="284"/>
      <c r="D196" s="289"/>
      <c r="E196" s="289"/>
      <c r="F196" s="289"/>
      <c r="G196" s="92" t="s">
        <v>81</v>
      </c>
      <c r="H196" s="290"/>
      <c r="I196" s="95">
        <v>5488548.8700000001</v>
      </c>
      <c r="J196" s="95">
        <v>5488.55</v>
      </c>
      <c r="K196" s="96" t="s">
        <v>83</v>
      </c>
      <c r="L196" s="290"/>
      <c r="M196" s="245"/>
    </row>
    <row r="197" spans="1:13" s="33" customFormat="1" ht="15.75" x14ac:dyDescent="0.25">
      <c r="A197" s="230">
        <v>153</v>
      </c>
      <c r="B197" s="284" t="s">
        <v>75</v>
      </c>
      <c r="C197" s="284" t="s">
        <v>30</v>
      </c>
      <c r="D197" s="289">
        <v>1963</v>
      </c>
      <c r="E197" s="289">
        <v>5</v>
      </c>
      <c r="F197" s="289">
        <v>4237</v>
      </c>
      <c r="G197" s="92" t="s">
        <v>66</v>
      </c>
      <c r="H197" s="290" t="s">
        <v>69</v>
      </c>
      <c r="I197" s="95">
        <f>I198*10%</f>
        <v>309768.86800000002</v>
      </c>
      <c r="J197" s="95">
        <v>200</v>
      </c>
      <c r="K197" s="96" t="s">
        <v>21</v>
      </c>
      <c r="L197" s="290">
        <v>2013</v>
      </c>
      <c r="M197" s="245" t="s">
        <v>29</v>
      </c>
    </row>
    <row r="198" spans="1:13" s="33" customFormat="1" ht="15.75" x14ac:dyDescent="0.25">
      <c r="A198" s="230"/>
      <c r="B198" s="284"/>
      <c r="C198" s="284"/>
      <c r="D198" s="289"/>
      <c r="E198" s="289"/>
      <c r="F198" s="289"/>
      <c r="G198" s="92" t="s">
        <v>73</v>
      </c>
      <c r="H198" s="290"/>
      <c r="I198" s="95">
        <v>3097688.68</v>
      </c>
      <c r="J198" s="95">
        <v>3097.69</v>
      </c>
      <c r="K198" s="96" t="s">
        <v>83</v>
      </c>
      <c r="L198" s="290"/>
      <c r="M198" s="245"/>
    </row>
    <row r="199" spans="1:13" s="33" customFormat="1" ht="15.75" x14ac:dyDescent="0.25">
      <c r="A199" s="230">
        <v>154</v>
      </c>
      <c r="B199" s="284" t="s">
        <v>72</v>
      </c>
      <c r="C199" s="284" t="s">
        <v>25</v>
      </c>
      <c r="D199" s="289">
        <v>1969</v>
      </c>
      <c r="E199" s="289">
        <v>5</v>
      </c>
      <c r="F199" s="289">
        <v>5115</v>
      </c>
      <c r="G199" s="92" t="s">
        <v>66</v>
      </c>
      <c r="H199" s="290" t="s">
        <v>69</v>
      </c>
      <c r="I199" s="95">
        <f>I200*10%</f>
        <v>523160.842</v>
      </c>
      <c r="J199" s="95">
        <v>400</v>
      </c>
      <c r="K199" s="96" t="s">
        <v>21</v>
      </c>
      <c r="L199" s="290">
        <v>2013</v>
      </c>
      <c r="M199" s="245" t="s">
        <v>29</v>
      </c>
    </row>
    <row r="200" spans="1:13" s="33" customFormat="1" ht="15.75" x14ac:dyDescent="0.25">
      <c r="A200" s="230"/>
      <c r="B200" s="284"/>
      <c r="C200" s="284"/>
      <c r="D200" s="289"/>
      <c r="E200" s="289"/>
      <c r="F200" s="289"/>
      <c r="G200" s="92" t="s">
        <v>73</v>
      </c>
      <c r="H200" s="290"/>
      <c r="I200" s="95">
        <v>5231608.42</v>
      </c>
      <c r="J200" s="95">
        <v>5231.6099999999997</v>
      </c>
      <c r="K200" s="96" t="s">
        <v>83</v>
      </c>
      <c r="L200" s="290"/>
      <c r="M200" s="245"/>
    </row>
    <row r="201" spans="1:13" s="33" customFormat="1" ht="15.75" x14ac:dyDescent="0.25">
      <c r="A201" s="230">
        <v>155</v>
      </c>
      <c r="B201" s="284" t="s">
        <v>70</v>
      </c>
      <c r="C201" s="284" t="s">
        <v>30</v>
      </c>
      <c r="D201" s="289">
        <v>1965</v>
      </c>
      <c r="E201" s="289">
        <v>5</v>
      </c>
      <c r="F201" s="289">
        <v>3343</v>
      </c>
      <c r="G201" s="92" t="s">
        <v>66</v>
      </c>
      <c r="H201" s="290" t="s">
        <v>69</v>
      </c>
      <c r="I201" s="95">
        <f>I202*10%</f>
        <v>320163.83900000004</v>
      </c>
      <c r="J201" s="95">
        <v>320.2</v>
      </c>
      <c r="K201" s="96" t="s">
        <v>21</v>
      </c>
      <c r="L201" s="290">
        <v>2013</v>
      </c>
      <c r="M201" s="245" t="s">
        <v>29</v>
      </c>
    </row>
    <row r="202" spans="1:13" s="33" customFormat="1" ht="15.75" x14ac:dyDescent="0.25">
      <c r="A202" s="230"/>
      <c r="B202" s="284"/>
      <c r="C202" s="284"/>
      <c r="D202" s="289"/>
      <c r="E202" s="289"/>
      <c r="F202" s="289"/>
      <c r="G202" s="92" t="s">
        <v>71</v>
      </c>
      <c r="H202" s="290"/>
      <c r="I202" s="95">
        <v>3201638.39</v>
      </c>
      <c r="J202" s="95">
        <v>3201.64</v>
      </c>
      <c r="K202" s="96" t="s">
        <v>83</v>
      </c>
      <c r="L202" s="290"/>
      <c r="M202" s="245"/>
    </row>
    <row r="203" spans="1:13" s="33" customFormat="1" ht="15.75" x14ac:dyDescent="0.25">
      <c r="A203" s="93">
        <v>156</v>
      </c>
      <c r="B203" s="92" t="s">
        <v>27</v>
      </c>
      <c r="C203" s="21" t="s">
        <v>28</v>
      </c>
      <c r="D203" s="93">
        <v>1967</v>
      </c>
      <c r="E203" s="93">
        <v>9</v>
      </c>
      <c r="F203" s="93">
        <v>13976</v>
      </c>
      <c r="G203" s="92" t="s">
        <v>84</v>
      </c>
      <c r="H203" s="89">
        <v>2248</v>
      </c>
      <c r="I203" s="22">
        <v>2681751.6</v>
      </c>
      <c r="J203" s="22">
        <v>2681.8</v>
      </c>
      <c r="K203" s="90" t="s">
        <v>21</v>
      </c>
      <c r="L203" s="89">
        <v>2013</v>
      </c>
      <c r="M203" s="89" t="s">
        <v>29</v>
      </c>
    </row>
    <row r="204" spans="1:13" s="33" customFormat="1" ht="15.75" x14ac:dyDescent="0.25">
      <c r="A204" s="230">
        <v>157</v>
      </c>
      <c r="B204" s="284" t="s">
        <v>67</v>
      </c>
      <c r="C204" s="284" t="s">
        <v>30</v>
      </c>
      <c r="D204" s="289">
        <v>1965</v>
      </c>
      <c r="E204" s="289">
        <v>5</v>
      </c>
      <c r="F204" s="289">
        <v>3343</v>
      </c>
      <c r="G204" s="92" t="s">
        <v>66</v>
      </c>
      <c r="H204" s="290" t="s">
        <v>69</v>
      </c>
      <c r="I204" s="95">
        <v>145652.79999999999</v>
      </c>
      <c r="J204" s="95">
        <v>145.69999999999999</v>
      </c>
      <c r="K204" s="96" t="s">
        <v>21</v>
      </c>
      <c r="L204" s="290">
        <v>2013</v>
      </c>
      <c r="M204" s="245" t="s">
        <v>29</v>
      </c>
    </row>
    <row r="205" spans="1:13" s="33" customFormat="1" ht="15.75" x14ac:dyDescent="0.25">
      <c r="A205" s="230"/>
      <c r="B205" s="284"/>
      <c r="C205" s="284"/>
      <c r="D205" s="289"/>
      <c r="E205" s="289"/>
      <c r="F205" s="289"/>
      <c r="G205" s="92" t="s">
        <v>68</v>
      </c>
      <c r="H205" s="290"/>
      <c r="I205" s="95">
        <v>1456517.97</v>
      </c>
      <c r="J205" s="95">
        <v>1456.5</v>
      </c>
      <c r="K205" s="96" t="s">
        <v>83</v>
      </c>
      <c r="L205" s="290"/>
      <c r="M205" s="245"/>
    </row>
    <row r="206" spans="1:13" s="33" customFormat="1" ht="15.75" x14ac:dyDescent="0.25">
      <c r="A206" s="230">
        <v>158</v>
      </c>
      <c r="B206" s="284" t="s">
        <v>74</v>
      </c>
      <c r="C206" s="284" t="s">
        <v>30</v>
      </c>
      <c r="D206" s="289">
        <v>1965</v>
      </c>
      <c r="E206" s="289">
        <v>5</v>
      </c>
      <c r="F206" s="289">
        <v>3429</v>
      </c>
      <c r="G206" s="92" t="s">
        <v>66</v>
      </c>
      <c r="H206" s="290" t="s">
        <v>69</v>
      </c>
      <c r="I206" s="95">
        <f>I207*10%</f>
        <v>145651.79699999999</v>
      </c>
      <c r="J206" s="95">
        <f>J207*10%</f>
        <v>145.65200000000002</v>
      </c>
      <c r="K206" s="96" t="s">
        <v>21</v>
      </c>
      <c r="L206" s="290">
        <v>2013</v>
      </c>
      <c r="M206" s="245" t="s">
        <v>29</v>
      </c>
    </row>
    <row r="207" spans="1:13" s="33" customFormat="1" ht="15.75" x14ac:dyDescent="0.25">
      <c r="A207" s="230"/>
      <c r="B207" s="284"/>
      <c r="C207" s="284"/>
      <c r="D207" s="289"/>
      <c r="E207" s="289"/>
      <c r="F207" s="289"/>
      <c r="G207" s="92" t="s">
        <v>68</v>
      </c>
      <c r="H207" s="290"/>
      <c r="I207" s="95">
        <v>1456517.97</v>
      </c>
      <c r="J207" s="95">
        <v>1456.52</v>
      </c>
      <c r="K207" s="96" t="s">
        <v>83</v>
      </c>
      <c r="L207" s="290"/>
      <c r="M207" s="245"/>
    </row>
    <row r="208" spans="1:13" s="33" customFormat="1" ht="15.75" x14ac:dyDescent="0.25">
      <c r="A208" s="230">
        <v>159</v>
      </c>
      <c r="B208" s="284" t="s">
        <v>76</v>
      </c>
      <c r="C208" s="284" t="s">
        <v>30</v>
      </c>
      <c r="D208" s="289">
        <v>1960</v>
      </c>
      <c r="E208" s="289">
        <v>5</v>
      </c>
      <c r="F208" s="289">
        <v>3688</v>
      </c>
      <c r="G208" s="92" t="s">
        <v>66</v>
      </c>
      <c r="H208" s="290" t="s">
        <v>69</v>
      </c>
      <c r="I208" s="95">
        <f>I209*10%</f>
        <v>257882.111</v>
      </c>
      <c r="J208" s="95">
        <v>150</v>
      </c>
      <c r="K208" s="96" t="s">
        <v>21</v>
      </c>
      <c r="L208" s="290">
        <v>2013</v>
      </c>
      <c r="M208" s="245" t="s">
        <v>29</v>
      </c>
    </row>
    <row r="209" spans="1:13" s="33" customFormat="1" ht="15.75" x14ac:dyDescent="0.25">
      <c r="A209" s="230"/>
      <c r="B209" s="284"/>
      <c r="C209" s="284"/>
      <c r="D209" s="289"/>
      <c r="E209" s="289"/>
      <c r="F209" s="289"/>
      <c r="G209" s="92" t="s">
        <v>77</v>
      </c>
      <c r="H209" s="290"/>
      <c r="I209" s="95">
        <v>2578821.11</v>
      </c>
      <c r="J209" s="95">
        <v>2578.8200000000002</v>
      </c>
      <c r="K209" s="96" t="s">
        <v>83</v>
      </c>
      <c r="L209" s="290"/>
      <c r="M209" s="245"/>
    </row>
    <row r="210" spans="1:13" s="33" customFormat="1" ht="15.75" x14ac:dyDescent="0.25">
      <c r="A210" s="230">
        <v>160</v>
      </c>
      <c r="B210" s="284" t="s">
        <v>78</v>
      </c>
      <c r="C210" s="284" t="s">
        <v>79</v>
      </c>
      <c r="D210" s="289">
        <v>1989</v>
      </c>
      <c r="E210" s="289">
        <v>17</v>
      </c>
      <c r="F210" s="289">
        <v>7430</v>
      </c>
      <c r="G210" s="92" t="s">
        <v>66</v>
      </c>
      <c r="H210" s="290" t="s">
        <v>69</v>
      </c>
      <c r="I210" s="95">
        <f>I211*10%</f>
        <v>220576.42500000002</v>
      </c>
      <c r="J210" s="95">
        <f>J211*10%</f>
        <v>220.57600000000002</v>
      </c>
      <c r="K210" s="96" t="s">
        <v>21</v>
      </c>
      <c r="L210" s="290">
        <v>2013</v>
      </c>
      <c r="M210" s="245" t="s">
        <v>29</v>
      </c>
    </row>
    <row r="211" spans="1:13" s="33" customFormat="1" ht="15.75" x14ac:dyDescent="0.25">
      <c r="A211" s="230"/>
      <c r="B211" s="284"/>
      <c r="C211" s="284"/>
      <c r="D211" s="289"/>
      <c r="E211" s="289"/>
      <c r="F211" s="289"/>
      <c r="G211" s="92" t="s">
        <v>68</v>
      </c>
      <c r="H211" s="290"/>
      <c r="I211" s="95">
        <v>2205764.25</v>
      </c>
      <c r="J211" s="95">
        <v>2205.7600000000002</v>
      </c>
      <c r="K211" s="96" t="s">
        <v>83</v>
      </c>
      <c r="L211" s="290"/>
      <c r="M211" s="245"/>
    </row>
    <row r="212" spans="1:13" s="33" customFormat="1" ht="15.75" x14ac:dyDescent="0.25">
      <c r="A212" s="230">
        <v>161</v>
      </c>
      <c r="B212" s="284" t="s">
        <v>80</v>
      </c>
      <c r="C212" s="284" t="s">
        <v>30</v>
      </c>
      <c r="D212" s="289">
        <v>1969</v>
      </c>
      <c r="E212" s="289">
        <v>5</v>
      </c>
      <c r="F212" s="289">
        <v>4476</v>
      </c>
      <c r="G212" s="92" t="s">
        <v>66</v>
      </c>
      <c r="H212" s="290" t="s">
        <v>69</v>
      </c>
      <c r="I212" s="95">
        <f>I213*10%</f>
        <v>67785.222999999998</v>
      </c>
      <c r="J212" s="95">
        <f>J213*10%</f>
        <v>67.785000000000011</v>
      </c>
      <c r="K212" s="96" t="s">
        <v>21</v>
      </c>
      <c r="L212" s="290">
        <v>2013</v>
      </c>
      <c r="M212" s="245" t="s">
        <v>29</v>
      </c>
    </row>
    <row r="213" spans="1:13" s="33" customFormat="1" ht="15.75" x14ac:dyDescent="0.25">
      <c r="A213" s="230"/>
      <c r="B213" s="284"/>
      <c r="C213" s="284"/>
      <c r="D213" s="289"/>
      <c r="E213" s="289"/>
      <c r="F213" s="289"/>
      <c r="G213" s="92" t="s">
        <v>81</v>
      </c>
      <c r="H213" s="290"/>
      <c r="I213" s="95">
        <v>677852.23</v>
      </c>
      <c r="J213" s="95">
        <v>677.85</v>
      </c>
      <c r="K213" s="96" t="s">
        <v>83</v>
      </c>
      <c r="L213" s="290"/>
      <c r="M213" s="245"/>
    </row>
    <row r="214" spans="1:13" ht="15" customHeight="1" x14ac:dyDescent="0.25">
      <c r="A214" s="275" t="s">
        <v>313</v>
      </c>
      <c r="B214" s="275"/>
      <c r="C214" s="275"/>
      <c r="D214" s="275"/>
      <c r="E214" s="275"/>
      <c r="F214" s="275"/>
      <c r="G214" s="275"/>
      <c r="H214" s="275"/>
      <c r="I214" s="275"/>
      <c r="J214" s="115">
        <f>SUM(J162:J213)</f>
        <v>64659.096470000011</v>
      </c>
      <c r="K214" s="230"/>
      <c r="L214" s="230"/>
      <c r="M214" s="230"/>
    </row>
    <row r="215" spans="1:13" ht="13.9" customHeight="1" x14ac:dyDescent="0.25">
      <c r="A215" s="258" t="s">
        <v>275</v>
      </c>
      <c r="B215" s="258"/>
      <c r="C215" s="258"/>
      <c r="D215" s="258"/>
      <c r="E215" s="258"/>
      <c r="F215" s="258"/>
      <c r="G215" s="258"/>
      <c r="H215" s="258"/>
      <c r="I215" s="258"/>
      <c r="J215" s="258"/>
      <c r="K215" s="258"/>
      <c r="L215" s="258"/>
      <c r="M215" s="258"/>
    </row>
    <row r="216" spans="1:13" s="48" customFormat="1" ht="15.75" x14ac:dyDescent="0.25">
      <c r="A216" s="245">
        <v>162</v>
      </c>
      <c r="B216" s="237" t="s">
        <v>276</v>
      </c>
      <c r="C216" s="245" t="s">
        <v>235</v>
      </c>
      <c r="D216" s="245">
        <v>1957</v>
      </c>
      <c r="E216" s="245">
        <v>5</v>
      </c>
      <c r="F216" s="245">
        <v>3591</v>
      </c>
      <c r="G216" s="90" t="s">
        <v>277</v>
      </c>
      <c r="H216" s="89">
        <v>604</v>
      </c>
      <c r="I216" s="24">
        <v>1085992</v>
      </c>
      <c r="J216" s="24">
        <v>1085.992</v>
      </c>
      <c r="K216" s="90" t="s">
        <v>21</v>
      </c>
      <c r="L216" s="245">
        <v>2013</v>
      </c>
      <c r="M216" s="245" t="s">
        <v>275</v>
      </c>
    </row>
    <row r="217" spans="1:13" s="48" customFormat="1" ht="15.75" x14ac:dyDescent="0.25">
      <c r="A217" s="245"/>
      <c r="B217" s="237"/>
      <c r="C217" s="245"/>
      <c r="D217" s="245"/>
      <c r="E217" s="245"/>
      <c r="F217" s="245"/>
      <c r="G217" s="25" t="s">
        <v>278</v>
      </c>
      <c r="H217" s="26">
        <v>1</v>
      </c>
      <c r="I217" s="27">
        <v>985900</v>
      </c>
      <c r="J217" s="27">
        <v>985.9</v>
      </c>
      <c r="K217" s="90" t="s">
        <v>83</v>
      </c>
      <c r="L217" s="245"/>
      <c r="M217" s="245"/>
    </row>
    <row r="218" spans="1:13" s="48" customFormat="1" ht="15.75" x14ac:dyDescent="0.25">
      <c r="A218" s="245"/>
      <c r="B218" s="237"/>
      <c r="C218" s="245"/>
      <c r="D218" s="245"/>
      <c r="E218" s="245"/>
      <c r="F218" s="245"/>
      <c r="G218" s="25" t="s">
        <v>279</v>
      </c>
      <c r="H218" s="26">
        <v>1</v>
      </c>
      <c r="I218" s="27">
        <v>120000</v>
      </c>
      <c r="J218" s="27">
        <v>120</v>
      </c>
      <c r="K218" s="90" t="s">
        <v>280</v>
      </c>
      <c r="L218" s="245"/>
      <c r="M218" s="245"/>
    </row>
    <row r="219" spans="1:13" s="48" customFormat="1" ht="15.75" x14ac:dyDescent="0.25">
      <c r="A219" s="237">
        <v>163</v>
      </c>
      <c r="B219" s="237" t="s">
        <v>281</v>
      </c>
      <c r="C219" s="245" t="s">
        <v>192</v>
      </c>
      <c r="D219" s="245">
        <v>1962</v>
      </c>
      <c r="E219" s="245">
        <v>5</v>
      </c>
      <c r="F219" s="245">
        <v>2647</v>
      </c>
      <c r="G219" s="51" t="s">
        <v>282</v>
      </c>
      <c r="H219" s="89" t="s">
        <v>283</v>
      </c>
      <c r="I219" s="24">
        <v>520000</v>
      </c>
      <c r="J219" s="24">
        <v>520</v>
      </c>
      <c r="K219" s="90" t="s">
        <v>280</v>
      </c>
      <c r="L219" s="245">
        <v>2013</v>
      </c>
      <c r="M219" s="245" t="s">
        <v>275</v>
      </c>
    </row>
    <row r="220" spans="1:13" s="48" customFormat="1" ht="31.5" x14ac:dyDescent="0.25">
      <c r="A220" s="237"/>
      <c r="B220" s="237"/>
      <c r="C220" s="245"/>
      <c r="D220" s="245"/>
      <c r="E220" s="245"/>
      <c r="F220" s="245"/>
      <c r="G220" s="25" t="s">
        <v>210</v>
      </c>
      <c r="H220" s="26" t="s">
        <v>284</v>
      </c>
      <c r="I220" s="27">
        <v>3458806</v>
      </c>
      <c r="J220" s="27">
        <v>3458.806</v>
      </c>
      <c r="K220" s="90" t="s">
        <v>83</v>
      </c>
      <c r="L220" s="245"/>
      <c r="M220" s="245"/>
    </row>
    <row r="221" spans="1:13" s="48" customFormat="1" ht="15.75" x14ac:dyDescent="0.25">
      <c r="A221" s="237">
        <v>164</v>
      </c>
      <c r="B221" s="237" t="s">
        <v>285</v>
      </c>
      <c r="C221" s="245" t="s">
        <v>235</v>
      </c>
      <c r="D221" s="245">
        <v>1963</v>
      </c>
      <c r="E221" s="245">
        <v>5</v>
      </c>
      <c r="F221" s="245">
        <v>4129</v>
      </c>
      <c r="G221" s="25" t="s">
        <v>286</v>
      </c>
      <c r="H221" s="26" t="s">
        <v>287</v>
      </c>
      <c r="I221" s="27">
        <v>674237.6</v>
      </c>
      <c r="J221" s="27">
        <v>674.23699999999997</v>
      </c>
      <c r="K221" s="90" t="s">
        <v>83</v>
      </c>
      <c r="L221" s="245">
        <v>2013</v>
      </c>
      <c r="M221" s="245" t="s">
        <v>275</v>
      </c>
    </row>
    <row r="222" spans="1:13" s="48" customFormat="1" ht="15.75" x14ac:dyDescent="0.25">
      <c r="A222" s="252"/>
      <c r="B222" s="252"/>
      <c r="C222" s="251"/>
      <c r="D222" s="251"/>
      <c r="E222" s="251"/>
      <c r="F222" s="251"/>
      <c r="G222" s="25" t="s">
        <v>288</v>
      </c>
      <c r="H222" s="26" t="s">
        <v>289</v>
      </c>
      <c r="I222" s="27">
        <v>311644.09999999998</v>
      </c>
      <c r="J222" s="27">
        <v>311.64400000000001</v>
      </c>
      <c r="K222" s="90" t="s">
        <v>83</v>
      </c>
      <c r="L222" s="245"/>
      <c r="M222" s="245"/>
    </row>
    <row r="223" spans="1:13" s="48" customFormat="1" ht="15.75" x14ac:dyDescent="0.25">
      <c r="A223" s="252"/>
      <c r="B223" s="252"/>
      <c r="C223" s="251"/>
      <c r="D223" s="251"/>
      <c r="E223" s="251"/>
      <c r="F223" s="251"/>
      <c r="G223" s="25" t="s">
        <v>290</v>
      </c>
      <c r="H223" s="26" t="s">
        <v>291</v>
      </c>
      <c r="I223" s="27">
        <v>771838.31</v>
      </c>
      <c r="J223" s="27">
        <v>771.83799999999997</v>
      </c>
      <c r="K223" s="90" t="s">
        <v>83</v>
      </c>
      <c r="L223" s="245"/>
      <c r="M223" s="245"/>
    </row>
    <row r="224" spans="1:13" s="48" customFormat="1" ht="15.75" x14ac:dyDescent="0.25">
      <c r="A224" s="252"/>
      <c r="B224" s="252"/>
      <c r="C224" s="251"/>
      <c r="D224" s="251"/>
      <c r="E224" s="251"/>
      <c r="F224" s="251"/>
      <c r="G224" s="25" t="s">
        <v>292</v>
      </c>
      <c r="H224" s="26" t="s">
        <v>293</v>
      </c>
      <c r="I224" s="27">
        <v>250000</v>
      </c>
      <c r="J224" s="27">
        <v>250</v>
      </c>
      <c r="K224" s="90" t="s">
        <v>280</v>
      </c>
      <c r="L224" s="245"/>
      <c r="M224" s="245"/>
    </row>
    <row r="225" spans="1:13" s="48" customFormat="1" ht="15.75" x14ac:dyDescent="0.25">
      <c r="A225" s="252"/>
      <c r="B225" s="252"/>
      <c r="C225" s="251"/>
      <c r="D225" s="251"/>
      <c r="E225" s="251"/>
      <c r="F225" s="251"/>
      <c r="G225" s="25" t="s">
        <v>294</v>
      </c>
      <c r="H225" s="26" t="s">
        <v>293</v>
      </c>
      <c r="I225" s="27">
        <f>38310.45*80</f>
        <v>3064836</v>
      </c>
      <c r="J225" s="27">
        <v>3064.84</v>
      </c>
      <c r="K225" s="90" t="s">
        <v>83</v>
      </c>
      <c r="L225" s="245"/>
      <c r="M225" s="245"/>
    </row>
    <row r="226" spans="1:13" s="48" customFormat="1" ht="15.75" x14ac:dyDescent="0.25">
      <c r="A226" s="237">
        <v>165</v>
      </c>
      <c r="B226" s="237" t="s">
        <v>295</v>
      </c>
      <c r="C226" s="245" t="s">
        <v>235</v>
      </c>
      <c r="D226" s="245">
        <v>1960</v>
      </c>
      <c r="E226" s="245">
        <v>5</v>
      </c>
      <c r="F226" s="245">
        <v>3939</v>
      </c>
      <c r="G226" s="31" t="s">
        <v>277</v>
      </c>
      <c r="H226" s="26">
        <v>1088</v>
      </c>
      <c r="I226" s="27">
        <v>1956224</v>
      </c>
      <c r="J226" s="27">
        <v>1956.2239999999999</v>
      </c>
      <c r="K226" s="237" t="s">
        <v>21</v>
      </c>
      <c r="L226" s="245">
        <v>2013</v>
      </c>
      <c r="M226" s="245" t="s">
        <v>275</v>
      </c>
    </row>
    <row r="227" spans="1:13" s="48" customFormat="1" ht="15.75" x14ac:dyDescent="0.25">
      <c r="A227" s="237"/>
      <c r="B227" s="237"/>
      <c r="C227" s="245"/>
      <c r="D227" s="245"/>
      <c r="E227" s="245"/>
      <c r="F227" s="245"/>
      <c r="G227" s="25" t="s">
        <v>279</v>
      </c>
      <c r="H227" s="26">
        <v>1</v>
      </c>
      <c r="I227" s="27">
        <v>250000</v>
      </c>
      <c r="J227" s="27">
        <v>250</v>
      </c>
      <c r="K227" s="237"/>
      <c r="L227" s="245"/>
      <c r="M227" s="245"/>
    </row>
    <row r="228" spans="1:13" s="48" customFormat="1" ht="15.75" x14ac:dyDescent="0.25">
      <c r="A228" s="237"/>
      <c r="B228" s="237"/>
      <c r="C228" s="245"/>
      <c r="D228" s="245"/>
      <c r="E228" s="245"/>
      <c r="F228" s="245"/>
      <c r="G228" s="90" t="s">
        <v>278</v>
      </c>
      <c r="H228" s="89">
        <v>1</v>
      </c>
      <c r="I228" s="24">
        <v>1356562</v>
      </c>
      <c r="J228" s="24">
        <v>1356.5619999999999</v>
      </c>
      <c r="K228" s="237"/>
      <c r="L228" s="245"/>
      <c r="M228" s="245"/>
    </row>
    <row r="229" spans="1:13" s="48" customFormat="1" ht="15.75" x14ac:dyDescent="0.25">
      <c r="A229" s="237">
        <v>166</v>
      </c>
      <c r="B229" s="237" t="s">
        <v>296</v>
      </c>
      <c r="C229" s="245" t="s">
        <v>297</v>
      </c>
      <c r="D229" s="245">
        <v>1961</v>
      </c>
      <c r="E229" s="245">
        <v>5</v>
      </c>
      <c r="F229" s="245">
        <v>4302</v>
      </c>
      <c r="G229" s="90" t="s">
        <v>298</v>
      </c>
      <c r="H229" s="26" t="s">
        <v>299</v>
      </c>
      <c r="I229" s="27">
        <v>1655501</v>
      </c>
      <c r="J229" s="27">
        <v>1655.5</v>
      </c>
      <c r="K229" s="237" t="s">
        <v>21</v>
      </c>
      <c r="L229" s="245">
        <v>2013</v>
      </c>
      <c r="M229" s="245" t="s">
        <v>275</v>
      </c>
    </row>
    <row r="230" spans="1:13" s="48" customFormat="1" ht="15.75" x14ac:dyDescent="0.25">
      <c r="A230" s="237"/>
      <c r="B230" s="237"/>
      <c r="C230" s="245"/>
      <c r="D230" s="245"/>
      <c r="E230" s="245"/>
      <c r="F230" s="245"/>
      <c r="G230" s="90" t="s">
        <v>300</v>
      </c>
      <c r="H230" s="26" t="s">
        <v>301</v>
      </c>
      <c r="I230" s="27">
        <v>250000</v>
      </c>
      <c r="J230" s="27">
        <v>250</v>
      </c>
      <c r="K230" s="237"/>
      <c r="L230" s="245"/>
      <c r="M230" s="245"/>
    </row>
    <row r="231" spans="1:13" s="48" customFormat="1" ht="15.75" x14ac:dyDescent="0.25">
      <c r="A231" s="237"/>
      <c r="B231" s="237"/>
      <c r="C231" s="245"/>
      <c r="D231" s="245"/>
      <c r="E231" s="245"/>
      <c r="F231" s="245"/>
      <c r="G231" s="51" t="s">
        <v>302</v>
      </c>
      <c r="H231" s="26" t="s">
        <v>301</v>
      </c>
      <c r="I231" s="27">
        <v>2605110.6</v>
      </c>
      <c r="J231" s="27">
        <v>2605.11</v>
      </c>
      <c r="K231" s="237"/>
      <c r="L231" s="245"/>
      <c r="M231" s="245"/>
    </row>
    <row r="232" spans="1:13" s="48" customFormat="1" ht="15.75" x14ac:dyDescent="0.25">
      <c r="A232" s="245">
        <v>167</v>
      </c>
      <c r="B232" s="237" t="s">
        <v>303</v>
      </c>
      <c r="C232" s="245" t="s">
        <v>192</v>
      </c>
      <c r="D232" s="245">
        <v>1957</v>
      </c>
      <c r="E232" s="245">
        <v>5</v>
      </c>
      <c r="F232" s="245">
        <v>3913</v>
      </c>
      <c r="G232" s="90" t="s">
        <v>304</v>
      </c>
      <c r="H232" s="89" t="s">
        <v>305</v>
      </c>
      <c r="I232" s="24">
        <v>1338106.74</v>
      </c>
      <c r="J232" s="24">
        <v>1338.11</v>
      </c>
      <c r="K232" s="90" t="s">
        <v>88</v>
      </c>
      <c r="L232" s="245">
        <v>2013</v>
      </c>
      <c r="M232" s="245" t="s">
        <v>275</v>
      </c>
    </row>
    <row r="233" spans="1:13" s="48" customFormat="1" ht="15.75" x14ac:dyDescent="0.25">
      <c r="A233" s="245"/>
      <c r="B233" s="237"/>
      <c r="C233" s="245"/>
      <c r="D233" s="245"/>
      <c r="E233" s="245"/>
      <c r="F233" s="245"/>
      <c r="G233" s="25" t="s">
        <v>306</v>
      </c>
      <c r="H233" s="26" t="s">
        <v>307</v>
      </c>
      <c r="I233" s="24">
        <v>938523.24</v>
      </c>
      <c r="J233" s="27">
        <v>938.52300000000002</v>
      </c>
      <c r="K233" s="237" t="s">
        <v>21</v>
      </c>
      <c r="L233" s="245"/>
      <c r="M233" s="245"/>
    </row>
    <row r="234" spans="1:13" s="48" customFormat="1" ht="15.75" x14ac:dyDescent="0.25">
      <c r="A234" s="245"/>
      <c r="B234" s="237"/>
      <c r="C234" s="245"/>
      <c r="D234" s="245"/>
      <c r="E234" s="245"/>
      <c r="F234" s="245"/>
      <c r="G234" s="25" t="s">
        <v>308</v>
      </c>
      <c r="H234" s="26" t="s">
        <v>309</v>
      </c>
      <c r="I234" s="27">
        <v>212294.2</v>
      </c>
      <c r="J234" s="27">
        <v>212.29400000000001</v>
      </c>
      <c r="K234" s="237"/>
      <c r="L234" s="245"/>
      <c r="M234" s="245"/>
    </row>
    <row r="235" spans="1:13" s="48" customFormat="1" ht="15.75" x14ac:dyDescent="0.25">
      <c r="A235" s="237">
        <v>168</v>
      </c>
      <c r="B235" s="237" t="s">
        <v>312</v>
      </c>
      <c r="C235" s="245" t="s">
        <v>192</v>
      </c>
      <c r="D235" s="245">
        <v>1954</v>
      </c>
      <c r="E235" s="245">
        <v>5</v>
      </c>
      <c r="F235" s="245">
        <v>6693</v>
      </c>
      <c r="G235" s="51" t="s">
        <v>310</v>
      </c>
      <c r="H235" s="89" t="s">
        <v>311</v>
      </c>
      <c r="I235" s="24">
        <v>3831019.51</v>
      </c>
      <c r="J235" s="24">
        <v>3831.0189999999998</v>
      </c>
      <c r="K235" s="90" t="s">
        <v>88</v>
      </c>
      <c r="L235" s="245">
        <v>2013</v>
      </c>
      <c r="M235" s="245" t="s">
        <v>275</v>
      </c>
    </row>
    <row r="236" spans="1:13" s="48" customFormat="1" ht="15.75" x14ac:dyDescent="0.25">
      <c r="A236" s="237"/>
      <c r="B236" s="237"/>
      <c r="C236" s="245"/>
      <c r="D236" s="245"/>
      <c r="E236" s="245"/>
      <c r="F236" s="245"/>
      <c r="G236" s="25" t="s">
        <v>279</v>
      </c>
      <c r="H236" s="26">
        <v>1</v>
      </c>
      <c r="I236" s="27">
        <v>120000</v>
      </c>
      <c r="J236" s="27">
        <v>120</v>
      </c>
      <c r="K236" s="237" t="s">
        <v>21</v>
      </c>
      <c r="L236" s="245"/>
      <c r="M236" s="245"/>
    </row>
    <row r="237" spans="1:13" s="48" customFormat="1" ht="15.75" x14ac:dyDescent="0.25">
      <c r="A237" s="237"/>
      <c r="B237" s="237"/>
      <c r="C237" s="245"/>
      <c r="D237" s="245"/>
      <c r="E237" s="245"/>
      <c r="F237" s="245"/>
      <c r="G237" s="25" t="s">
        <v>278</v>
      </c>
      <c r="H237" s="26">
        <v>1</v>
      </c>
      <c r="I237" s="27">
        <v>1744844.7</v>
      </c>
      <c r="J237" s="27">
        <v>1744.8447000000001</v>
      </c>
      <c r="K237" s="237"/>
      <c r="L237" s="245"/>
      <c r="M237" s="245"/>
    </row>
    <row r="238" spans="1:13" s="48" customFormat="1" ht="18.75" x14ac:dyDescent="0.25">
      <c r="A238" s="237">
        <v>169</v>
      </c>
      <c r="B238" s="238" t="s">
        <v>477</v>
      </c>
      <c r="C238" s="226" t="s">
        <v>192</v>
      </c>
      <c r="D238" s="226">
        <v>1963</v>
      </c>
      <c r="E238" s="226">
        <v>5</v>
      </c>
      <c r="F238" s="226">
        <v>2500</v>
      </c>
      <c r="G238" s="76" t="s">
        <v>487</v>
      </c>
      <c r="H238" s="91" t="s">
        <v>481</v>
      </c>
      <c r="I238" s="27"/>
      <c r="J238" s="78">
        <v>391.82</v>
      </c>
      <c r="K238" s="90" t="s">
        <v>21</v>
      </c>
      <c r="L238" s="89">
        <v>2013</v>
      </c>
      <c r="M238" s="89" t="s">
        <v>275</v>
      </c>
    </row>
    <row r="239" spans="1:13" s="48" customFormat="1" ht="18.75" x14ac:dyDescent="0.25">
      <c r="A239" s="237"/>
      <c r="B239" s="238"/>
      <c r="C239" s="226"/>
      <c r="D239" s="226"/>
      <c r="E239" s="226"/>
      <c r="F239" s="226"/>
      <c r="G239" s="76" t="s">
        <v>288</v>
      </c>
      <c r="H239" s="77" t="s">
        <v>482</v>
      </c>
      <c r="I239" s="27"/>
      <c r="J239" s="80">
        <v>122.41</v>
      </c>
      <c r="K239" s="90" t="s">
        <v>21</v>
      </c>
      <c r="L239" s="89">
        <v>2013</v>
      </c>
      <c r="M239" s="89" t="s">
        <v>275</v>
      </c>
    </row>
    <row r="240" spans="1:13" s="48" customFormat="1" ht="18.75" x14ac:dyDescent="0.25">
      <c r="A240" s="237"/>
      <c r="B240" s="238"/>
      <c r="C240" s="226"/>
      <c r="D240" s="226"/>
      <c r="E240" s="226"/>
      <c r="F240" s="226"/>
      <c r="G240" s="76" t="s">
        <v>290</v>
      </c>
      <c r="H240" s="77" t="s">
        <v>483</v>
      </c>
      <c r="I240" s="27"/>
      <c r="J240" s="80">
        <v>882.2</v>
      </c>
      <c r="K240" s="90" t="s">
        <v>21</v>
      </c>
      <c r="L240" s="89">
        <v>2013</v>
      </c>
      <c r="M240" s="89" t="s">
        <v>275</v>
      </c>
    </row>
    <row r="241" spans="1:15" s="48" customFormat="1" ht="18.75" x14ac:dyDescent="0.25">
      <c r="A241" s="237">
        <v>170</v>
      </c>
      <c r="B241" s="238" t="s">
        <v>478</v>
      </c>
      <c r="C241" s="226" t="s">
        <v>235</v>
      </c>
      <c r="D241" s="226">
        <v>1963</v>
      </c>
      <c r="E241" s="226">
        <v>5</v>
      </c>
      <c r="F241" s="226">
        <v>4129</v>
      </c>
      <c r="G241" s="76" t="s">
        <v>286</v>
      </c>
      <c r="H241" s="77" t="s">
        <v>484</v>
      </c>
      <c r="I241" s="27"/>
      <c r="J241" s="80">
        <v>641.08000000000004</v>
      </c>
      <c r="K241" s="90" t="s">
        <v>21</v>
      </c>
      <c r="L241" s="89">
        <v>2013</v>
      </c>
      <c r="M241" s="89" t="s">
        <v>275</v>
      </c>
    </row>
    <row r="242" spans="1:15" s="48" customFormat="1" ht="18.75" x14ac:dyDescent="0.25">
      <c r="A242" s="237"/>
      <c r="B242" s="239"/>
      <c r="C242" s="227"/>
      <c r="D242" s="227"/>
      <c r="E242" s="227"/>
      <c r="F242" s="227"/>
      <c r="G242" s="76" t="s">
        <v>288</v>
      </c>
      <c r="H242" s="77" t="s">
        <v>485</v>
      </c>
      <c r="I242" s="27"/>
      <c r="J242" s="80">
        <v>189.09</v>
      </c>
      <c r="K242" s="90" t="s">
        <v>21</v>
      </c>
      <c r="L242" s="89">
        <v>2013</v>
      </c>
      <c r="M242" s="89" t="s">
        <v>275</v>
      </c>
    </row>
    <row r="243" spans="1:15" s="48" customFormat="1" ht="18.75" x14ac:dyDescent="0.25">
      <c r="A243" s="237"/>
      <c r="B243" s="239"/>
      <c r="C243" s="227"/>
      <c r="D243" s="227"/>
      <c r="E243" s="227"/>
      <c r="F243" s="227"/>
      <c r="G243" s="76" t="s">
        <v>290</v>
      </c>
      <c r="H243" s="77" t="s">
        <v>307</v>
      </c>
      <c r="I243" s="27"/>
      <c r="J243" s="80">
        <v>762.16</v>
      </c>
      <c r="K243" s="90" t="s">
        <v>21</v>
      </c>
      <c r="L243" s="89">
        <v>2013</v>
      </c>
      <c r="M243" s="89" t="s">
        <v>275</v>
      </c>
    </row>
    <row r="244" spans="1:15" s="48" customFormat="1" ht="18.75" x14ac:dyDescent="0.25">
      <c r="A244" s="237">
        <v>171</v>
      </c>
      <c r="B244" s="238" t="s">
        <v>478</v>
      </c>
      <c r="C244" s="226" t="s">
        <v>235</v>
      </c>
      <c r="D244" s="226">
        <v>1963</v>
      </c>
      <c r="E244" s="226">
        <v>5</v>
      </c>
      <c r="F244" s="226">
        <v>4129</v>
      </c>
      <c r="G244" s="76" t="s">
        <v>286</v>
      </c>
      <c r="H244" s="77" t="s">
        <v>484</v>
      </c>
      <c r="I244" s="27"/>
      <c r="J244" s="80">
        <v>641.08000000000004</v>
      </c>
      <c r="K244" s="90" t="s">
        <v>21</v>
      </c>
      <c r="L244" s="89">
        <v>2013</v>
      </c>
      <c r="M244" s="89" t="s">
        <v>275</v>
      </c>
    </row>
    <row r="245" spans="1:15" s="48" customFormat="1" ht="18.75" x14ac:dyDescent="0.25">
      <c r="A245" s="237"/>
      <c r="B245" s="239"/>
      <c r="C245" s="227"/>
      <c r="D245" s="227"/>
      <c r="E245" s="227"/>
      <c r="F245" s="227"/>
      <c r="G245" s="76" t="s">
        <v>288</v>
      </c>
      <c r="H245" s="77" t="s">
        <v>485</v>
      </c>
      <c r="I245" s="27"/>
      <c r="J245" s="80">
        <v>189.09</v>
      </c>
      <c r="K245" s="90" t="s">
        <v>21</v>
      </c>
      <c r="L245" s="89">
        <v>2013</v>
      </c>
      <c r="M245" s="89" t="s">
        <v>275</v>
      </c>
    </row>
    <row r="246" spans="1:15" s="48" customFormat="1" ht="18.75" x14ac:dyDescent="0.25">
      <c r="A246" s="237"/>
      <c r="B246" s="239"/>
      <c r="C246" s="227"/>
      <c r="D246" s="227"/>
      <c r="E246" s="227"/>
      <c r="F246" s="227"/>
      <c r="G246" s="76" t="s">
        <v>290</v>
      </c>
      <c r="H246" s="77" t="s">
        <v>307</v>
      </c>
      <c r="I246" s="27"/>
      <c r="J246" s="80">
        <v>762.16</v>
      </c>
      <c r="K246" s="90" t="s">
        <v>21</v>
      </c>
      <c r="L246" s="89">
        <v>2013</v>
      </c>
      <c r="M246" s="89" t="s">
        <v>275</v>
      </c>
    </row>
    <row r="247" spans="1:15" s="48" customFormat="1" ht="37.5" x14ac:dyDescent="0.25">
      <c r="A247" s="90">
        <v>172</v>
      </c>
      <c r="B247" s="86" t="s">
        <v>479</v>
      </c>
      <c r="C247" s="91" t="s">
        <v>235</v>
      </c>
      <c r="D247" s="91">
        <v>1953</v>
      </c>
      <c r="E247" s="91">
        <v>5</v>
      </c>
      <c r="F247" s="91">
        <v>3759</v>
      </c>
      <c r="G247" s="76" t="s">
        <v>480</v>
      </c>
      <c r="H247" s="77" t="s">
        <v>486</v>
      </c>
      <c r="I247" s="27"/>
      <c r="J247" s="80">
        <v>1950.83</v>
      </c>
      <c r="K247" s="90" t="s">
        <v>21</v>
      </c>
      <c r="L247" s="89">
        <v>2013</v>
      </c>
      <c r="M247" s="89" t="s">
        <v>275</v>
      </c>
    </row>
    <row r="248" spans="1:15" s="48" customFormat="1" ht="15.75" x14ac:dyDescent="0.25">
      <c r="A248" s="275" t="s">
        <v>313</v>
      </c>
      <c r="B248" s="275"/>
      <c r="C248" s="275"/>
      <c r="D248" s="275"/>
      <c r="E248" s="275"/>
      <c r="F248" s="275"/>
      <c r="G248" s="275"/>
      <c r="H248" s="275"/>
      <c r="I248" s="275"/>
      <c r="J248" s="115">
        <f>SUM(J216:J247)</f>
        <v>34033.363700000009</v>
      </c>
      <c r="K248" s="230"/>
      <c r="L248" s="230"/>
      <c r="M248" s="230"/>
    </row>
    <row r="249" spans="1:15" ht="15.75" x14ac:dyDescent="0.25">
      <c r="A249" s="283" t="s">
        <v>207</v>
      </c>
      <c r="B249" s="283"/>
      <c r="C249" s="283"/>
      <c r="D249" s="283"/>
      <c r="E249" s="283"/>
      <c r="F249" s="283"/>
      <c r="G249" s="283"/>
      <c r="H249" s="283"/>
      <c r="I249" s="283"/>
      <c r="J249" s="283"/>
      <c r="K249" s="283"/>
      <c r="L249" s="283"/>
      <c r="M249" s="283"/>
    </row>
    <row r="250" spans="1:15" s="34" customFormat="1" ht="15.75" x14ac:dyDescent="0.25">
      <c r="A250" s="49">
        <v>173</v>
      </c>
      <c r="B250" s="49" t="s">
        <v>187</v>
      </c>
      <c r="C250" s="49" t="s">
        <v>188</v>
      </c>
      <c r="D250" s="49">
        <v>1960</v>
      </c>
      <c r="E250" s="29"/>
      <c r="F250" s="49"/>
      <c r="G250" s="49" t="s">
        <v>189</v>
      </c>
      <c r="H250" s="49" t="s">
        <v>190</v>
      </c>
      <c r="I250" s="49"/>
      <c r="J250" s="49">
        <v>2138.6</v>
      </c>
      <c r="K250" s="49" t="s">
        <v>21</v>
      </c>
      <c r="L250" s="88">
        <v>2013</v>
      </c>
      <c r="M250" s="88" t="s">
        <v>207</v>
      </c>
    </row>
    <row r="251" spans="1:15" s="34" customFormat="1" ht="15.75" x14ac:dyDescent="0.25">
      <c r="A251" s="49">
        <v>174</v>
      </c>
      <c r="B251" s="49" t="s">
        <v>191</v>
      </c>
      <c r="C251" s="49" t="s">
        <v>192</v>
      </c>
      <c r="D251" s="49">
        <v>1958</v>
      </c>
      <c r="E251" s="29"/>
      <c r="F251" s="49"/>
      <c r="G251" s="49" t="s">
        <v>189</v>
      </c>
      <c r="H251" s="49" t="s">
        <v>193</v>
      </c>
      <c r="I251" s="49"/>
      <c r="J251" s="49">
        <v>1439.9</v>
      </c>
      <c r="K251" s="49" t="s">
        <v>21</v>
      </c>
      <c r="L251" s="88">
        <v>2013</v>
      </c>
      <c r="M251" s="88" t="s">
        <v>207</v>
      </c>
    </row>
    <row r="252" spans="1:15" s="34" customFormat="1" ht="15.75" x14ac:dyDescent="0.25">
      <c r="A252" s="49">
        <v>175</v>
      </c>
      <c r="B252" s="49" t="s">
        <v>194</v>
      </c>
      <c r="C252" s="49" t="s">
        <v>192</v>
      </c>
      <c r="D252" s="49">
        <v>1957</v>
      </c>
      <c r="E252" s="29"/>
      <c r="F252" s="49"/>
      <c r="G252" s="49" t="s">
        <v>189</v>
      </c>
      <c r="H252" s="49" t="s">
        <v>195</v>
      </c>
      <c r="I252" s="49"/>
      <c r="J252" s="49">
        <v>3966.1</v>
      </c>
      <c r="K252" s="49" t="s">
        <v>21</v>
      </c>
      <c r="L252" s="88">
        <v>2013</v>
      </c>
      <c r="M252" s="88" t="s">
        <v>207</v>
      </c>
    </row>
    <row r="253" spans="1:15" s="34" customFormat="1" ht="15.75" x14ac:dyDescent="0.25">
      <c r="A253" s="49">
        <v>176</v>
      </c>
      <c r="B253" s="49" t="s">
        <v>197</v>
      </c>
      <c r="C253" s="49" t="s">
        <v>192</v>
      </c>
      <c r="D253" s="49">
        <v>1955</v>
      </c>
      <c r="E253" s="29"/>
      <c r="F253" s="49"/>
      <c r="G253" s="49" t="s">
        <v>189</v>
      </c>
      <c r="H253" s="49" t="s">
        <v>198</v>
      </c>
      <c r="I253" s="49"/>
      <c r="J253" s="49">
        <v>3320.1</v>
      </c>
      <c r="K253" s="49" t="s">
        <v>21</v>
      </c>
      <c r="L253" s="88">
        <v>2013</v>
      </c>
      <c r="M253" s="88" t="s">
        <v>207</v>
      </c>
      <c r="N253" s="35"/>
      <c r="O253" s="35"/>
    </row>
    <row r="254" spans="1:15" s="34" customFormat="1" ht="15.75" x14ac:dyDescent="0.25">
      <c r="A254" s="49">
        <v>177</v>
      </c>
      <c r="B254" s="49" t="s">
        <v>199</v>
      </c>
      <c r="C254" s="49" t="s">
        <v>192</v>
      </c>
      <c r="D254" s="49">
        <v>1956</v>
      </c>
      <c r="E254" s="29"/>
      <c r="F254" s="49"/>
      <c r="G254" s="49" t="s">
        <v>189</v>
      </c>
      <c r="H254" s="49" t="s">
        <v>196</v>
      </c>
      <c r="I254" s="49"/>
      <c r="J254" s="49">
        <v>1931.2</v>
      </c>
      <c r="K254" s="49" t="s">
        <v>21</v>
      </c>
      <c r="L254" s="88">
        <v>2013</v>
      </c>
      <c r="M254" s="88" t="s">
        <v>207</v>
      </c>
      <c r="N254" s="35"/>
      <c r="O254" s="35"/>
    </row>
    <row r="255" spans="1:15" s="34" customFormat="1" ht="15.75" x14ac:dyDescent="0.25">
      <c r="A255" s="49">
        <v>178</v>
      </c>
      <c r="B255" s="49" t="s">
        <v>200</v>
      </c>
      <c r="C255" s="49" t="s">
        <v>192</v>
      </c>
      <c r="D255" s="49">
        <v>1958</v>
      </c>
      <c r="E255" s="29"/>
      <c r="F255" s="49"/>
      <c r="G255" s="49" t="s">
        <v>189</v>
      </c>
      <c r="H255" s="49" t="s">
        <v>201</v>
      </c>
      <c r="I255" s="49"/>
      <c r="J255" s="49">
        <v>822.8</v>
      </c>
      <c r="K255" s="49" t="s">
        <v>21</v>
      </c>
      <c r="L255" s="88">
        <v>2013</v>
      </c>
      <c r="M255" s="88" t="s">
        <v>207</v>
      </c>
      <c r="N255" s="35"/>
      <c r="O255" s="35"/>
    </row>
    <row r="256" spans="1:15" s="34" customFormat="1" ht="15.75" x14ac:dyDescent="0.25">
      <c r="A256" s="49">
        <v>179</v>
      </c>
      <c r="B256" s="49" t="s">
        <v>202</v>
      </c>
      <c r="C256" s="49" t="s">
        <v>192</v>
      </c>
      <c r="D256" s="49">
        <v>1956</v>
      </c>
      <c r="E256" s="29"/>
      <c r="F256" s="49"/>
      <c r="G256" s="49" t="s">
        <v>189</v>
      </c>
      <c r="H256" s="49" t="s">
        <v>203</v>
      </c>
      <c r="I256" s="49"/>
      <c r="J256" s="49">
        <v>2038.3</v>
      </c>
      <c r="K256" s="49" t="s">
        <v>21</v>
      </c>
      <c r="L256" s="88">
        <v>2013</v>
      </c>
      <c r="M256" s="88" t="s">
        <v>207</v>
      </c>
      <c r="N256" s="35"/>
      <c r="O256" s="35"/>
    </row>
    <row r="257" spans="1:15" s="34" customFormat="1" ht="15.75" x14ac:dyDescent="0.25">
      <c r="A257" s="49">
        <v>180</v>
      </c>
      <c r="B257" s="49" t="s">
        <v>204</v>
      </c>
      <c r="C257" s="49" t="s">
        <v>192</v>
      </c>
      <c r="D257" s="49">
        <v>1958</v>
      </c>
      <c r="E257" s="29"/>
      <c r="F257" s="49"/>
      <c r="G257" s="49" t="s">
        <v>189</v>
      </c>
      <c r="H257" s="49" t="s">
        <v>205</v>
      </c>
      <c r="I257" s="49"/>
      <c r="J257" s="49">
        <v>1026.8</v>
      </c>
      <c r="K257" s="49" t="s">
        <v>21</v>
      </c>
      <c r="L257" s="88">
        <v>2013</v>
      </c>
      <c r="M257" s="88" t="s">
        <v>207</v>
      </c>
      <c r="N257" s="35"/>
      <c r="O257" s="35"/>
    </row>
    <row r="258" spans="1:15" s="34" customFormat="1" ht="15.75" x14ac:dyDescent="0.25">
      <c r="A258" s="49">
        <v>181</v>
      </c>
      <c r="B258" s="49" t="s">
        <v>450</v>
      </c>
      <c r="C258" s="49" t="s">
        <v>461</v>
      </c>
      <c r="D258" s="49">
        <v>1960</v>
      </c>
      <c r="E258" s="29"/>
      <c r="F258" s="49"/>
      <c r="G258" s="49" t="s">
        <v>464</v>
      </c>
      <c r="H258" s="49" t="s">
        <v>466</v>
      </c>
      <c r="I258" s="49">
        <v>524.4</v>
      </c>
      <c r="J258" s="49">
        <v>524.4</v>
      </c>
      <c r="K258" s="49" t="s">
        <v>21</v>
      </c>
      <c r="L258" s="88">
        <v>2013</v>
      </c>
      <c r="M258" s="88" t="s">
        <v>207</v>
      </c>
      <c r="N258" s="35"/>
      <c r="O258" s="35"/>
    </row>
    <row r="259" spans="1:15" s="34" customFormat="1" ht="15.75" x14ac:dyDescent="0.25">
      <c r="A259" s="49">
        <v>182</v>
      </c>
      <c r="B259" s="49" t="s">
        <v>451</v>
      </c>
      <c r="C259" s="49" t="s">
        <v>462</v>
      </c>
      <c r="D259" s="49">
        <v>1976</v>
      </c>
      <c r="E259" s="29"/>
      <c r="F259" s="49"/>
      <c r="G259" s="49" t="s">
        <v>464</v>
      </c>
      <c r="H259" s="49" t="s">
        <v>467</v>
      </c>
      <c r="I259" s="49">
        <v>1926</v>
      </c>
      <c r="J259" s="49">
        <v>1926</v>
      </c>
      <c r="K259" s="49" t="s">
        <v>21</v>
      </c>
      <c r="L259" s="88">
        <v>2013</v>
      </c>
      <c r="M259" s="88" t="s">
        <v>207</v>
      </c>
      <c r="N259" s="35"/>
      <c r="O259" s="35"/>
    </row>
    <row r="260" spans="1:15" s="34" customFormat="1" ht="15.75" x14ac:dyDescent="0.25">
      <c r="A260" s="49">
        <v>183</v>
      </c>
      <c r="B260" s="49" t="s">
        <v>452</v>
      </c>
      <c r="C260" s="49" t="s">
        <v>461</v>
      </c>
      <c r="D260" s="49">
        <v>1968</v>
      </c>
      <c r="E260" s="29"/>
      <c r="F260" s="49"/>
      <c r="G260" s="49" t="s">
        <v>464</v>
      </c>
      <c r="H260" s="49" t="s">
        <v>468</v>
      </c>
      <c r="I260" s="49">
        <v>564</v>
      </c>
      <c r="J260" s="49">
        <v>564</v>
      </c>
      <c r="K260" s="49" t="s">
        <v>21</v>
      </c>
      <c r="L260" s="88">
        <v>2013</v>
      </c>
      <c r="M260" s="88" t="s">
        <v>207</v>
      </c>
      <c r="N260" s="35"/>
      <c r="O260" s="35"/>
    </row>
    <row r="261" spans="1:15" s="34" customFormat="1" ht="15.75" x14ac:dyDescent="0.25">
      <c r="A261" s="49">
        <v>184</v>
      </c>
      <c r="B261" s="49" t="s">
        <v>453</v>
      </c>
      <c r="C261" s="49" t="s">
        <v>192</v>
      </c>
      <c r="D261" s="49">
        <v>1957</v>
      </c>
      <c r="E261" s="29"/>
      <c r="F261" s="49"/>
      <c r="G261" s="49" t="s">
        <v>464</v>
      </c>
      <c r="H261" s="49" t="s">
        <v>469</v>
      </c>
      <c r="I261" s="49">
        <v>898.8</v>
      </c>
      <c r="J261" s="49">
        <v>898.8</v>
      </c>
      <c r="K261" s="49" t="s">
        <v>21</v>
      </c>
      <c r="L261" s="88">
        <v>2013</v>
      </c>
      <c r="M261" s="88" t="s">
        <v>207</v>
      </c>
      <c r="N261" s="35"/>
      <c r="O261" s="35"/>
    </row>
    <row r="262" spans="1:15" s="34" customFormat="1" ht="15.75" x14ac:dyDescent="0.25">
      <c r="A262" s="49">
        <v>185</v>
      </c>
      <c r="B262" s="49" t="s">
        <v>454</v>
      </c>
      <c r="C262" s="49" t="s">
        <v>192</v>
      </c>
      <c r="D262" s="49">
        <v>1994</v>
      </c>
      <c r="E262" s="29"/>
      <c r="F262" s="49"/>
      <c r="G262" s="49" t="s">
        <v>464</v>
      </c>
      <c r="H262" s="49" t="s">
        <v>470</v>
      </c>
      <c r="I262" s="49">
        <v>684</v>
      </c>
      <c r="J262" s="49">
        <v>684</v>
      </c>
      <c r="K262" s="49" t="s">
        <v>21</v>
      </c>
      <c r="L262" s="88">
        <v>2013</v>
      </c>
      <c r="M262" s="88" t="s">
        <v>207</v>
      </c>
      <c r="N262" s="35"/>
      <c r="O262" s="35"/>
    </row>
    <row r="263" spans="1:15" s="34" customFormat="1" ht="15.75" x14ac:dyDescent="0.25">
      <c r="A263" s="49">
        <v>186</v>
      </c>
      <c r="B263" s="49" t="s">
        <v>455</v>
      </c>
      <c r="C263" s="49" t="s">
        <v>463</v>
      </c>
      <c r="D263" s="49">
        <v>1965</v>
      </c>
      <c r="E263" s="29"/>
      <c r="F263" s="49"/>
      <c r="G263" s="49" t="s">
        <v>465</v>
      </c>
      <c r="H263" s="49" t="s">
        <v>471</v>
      </c>
      <c r="I263" s="49">
        <v>1185.5999999999999</v>
      </c>
      <c r="J263" s="49">
        <v>1185.5999999999999</v>
      </c>
      <c r="K263" s="49" t="s">
        <v>21</v>
      </c>
      <c r="L263" s="88">
        <v>2013</v>
      </c>
      <c r="M263" s="88" t="s">
        <v>207</v>
      </c>
      <c r="N263" s="35"/>
      <c r="O263" s="35"/>
    </row>
    <row r="264" spans="1:15" s="34" customFormat="1" ht="15.75" x14ac:dyDescent="0.25">
      <c r="A264" s="49">
        <v>187</v>
      </c>
      <c r="B264" s="49" t="s">
        <v>456</v>
      </c>
      <c r="C264" s="49" t="s">
        <v>192</v>
      </c>
      <c r="D264" s="49">
        <v>1966</v>
      </c>
      <c r="E264" s="29"/>
      <c r="F264" s="49"/>
      <c r="G264" s="49" t="s">
        <v>465</v>
      </c>
      <c r="H264" s="49" t="s">
        <v>472</v>
      </c>
      <c r="I264" s="49">
        <v>1806</v>
      </c>
      <c r="J264" s="49">
        <v>1806</v>
      </c>
      <c r="K264" s="49" t="s">
        <v>21</v>
      </c>
      <c r="L264" s="88">
        <v>2013</v>
      </c>
      <c r="M264" s="88" t="s">
        <v>207</v>
      </c>
      <c r="N264" s="35"/>
      <c r="O264" s="35"/>
    </row>
    <row r="265" spans="1:15" s="34" customFormat="1" ht="15.75" x14ac:dyDescent="0.25">
      <c r="A265" s="49">
        <v>188</v>
      </c>
      <c r="B265" s="49" t="s">
        <v>457</v>
      </c>
      <c r="C265" s="49" t="s">
        <v>100</v>
      </c>
      <c r="D265" s="49">
        <v>1961</v>
      </c>
      <c r="E265" s="29"/>
      <c r="F265" s="49"/>
      <c r="G265" s="49" t="s">
        <v>465</v>
      </c>
      <c r="H265" s="49" t="s">
        <v>473</v>
      </c>
      <c r="I265" s="49">
        <v>1504.8</v>
      </c>
      <c r="J265" s="49">
        <v>1504.8</v>
      </c>
      <c r="K265" s="49" t="s">
        <v>21</v>
      </c>
      <c r="L265" s="88">
        <v>2013</v>
      </c>
      <c r="M265" s="88" t="s">
        <v>207</v>
      </c>
      <c r="N265" s="35"/>
      <c r="O265" s="35"/>
    </row>
    <row r="266" spans="1:15" s="34" customFormat="1" ht="15.75" x14ac:dyDescent="0.25">
      <c r="A266" s="49">
        <v>189</v>
      </c>
      <c r="B266" s="49" t="s">
        <v>458</v>
      </c>
      <c r="C266" s="49" t="s">
        <v>461</v>
      </c>
      <c r="D266" s="49">
        <v>1960</v>
      </c>
      <c r="E266" s="29"/>
      <c r="F266" s="49"/>
      <c r="G266" s="49" t="s">
        <v>465</v>
      </c>
      <c r="H266" s="49" t="s">
        <v>474</v>
      </c>
      <c r="I266" s="49">
        <v>968.4</v>
      </c>
      <c r="J266" s="49">
        <v>968.4</v>
      </c>
      <c r="K266" s="49" t="s">
        <v>21</v>
      </c>
      <c r="L266" s="88">
        <v>2013</v>
      </c>
      <c r="M266" s="88" t="s">
        <v>207</v>
      </c>
      <c r="N266" s="35"/>
      <c r="O266" s="35"/>
    </row>
    <row r="267" spans="1:15" s="34" customFormat="1" ht="15.75" x14ac:dyDescent="0.25">
      <c r="A267" s="49">
        <v>190</v>
      </c>
      <c r="B267" s="49" t="s">
        <v>459</v>
      </c>
      <c r="C267" s="49" t="s">
        <v>192</v>
      </c>
      <c r="D267" s="49">
        <v>1960</v>
      </c>
      <c r="E267" s="29"/>
      <c r="F267" s="49"/>
      <c r="G267" s="49" t="s">
        <v>465</v>
      </c>
      <c r="H267" s="49" t="s">
        <v>475</v>
      </c>
      <c r="I267" s="49">
        <v>1136.4000000000001</v>
      </c>
      <c r="J267" s="49">
        <v>1136.4000000000001</v>
      </c>
      <c r="K267" s="49" t="s">
        <v>21</v>
      </c>
      <c r="L267" s="88">
        <v>2013</v>
      </c>
      <c r="M267" s="88" t="s">
        <v>207</v>
      </c>
      <c r="N267" s="35"/>
      <c r="O267" s="35"/>
    </row>
    <row r="268" spans="1:15" s="34" customFormat="1" ht="15.75" x14ac:dyDescent="0.25">
      <c r="A268" s="49">
        <v>191</v>
      </c>
      <c r="B268" s="49" t="s">
        <v>460</v>
      </c>
      <c r="C268" s="49" t="s">
        <v>192</v>
      </c>
      <c r="D268" s="49">
        <v>1962</v>
      </c>
      <c r="E268" s="29"/>
      <c r="F268" s="49"/>
      <c r="G268" s="49" t="s">
        <v>465</v>
      </c>
      <c r="H268" s="49" t="s">
        <v>476</v>
      </c>
      <c r="I268" s="49">
        <v>1144.8</v>
      </c>
      <c r="J268" s="49">
        <v>1144.8</v>
      </c>
      <c r="K268" s="49" t="s">
        <v>21</v>
      </c>
      <c r="L268" s="88">
        <v>2013</v>
      </c>
      <c r="M268" s="88" t="s">
        <v>207</v>
      </c>
      <c r="N268" s="35"/>
      <c r="O268" s="35"/>
    </row>
    <row r="269" spans="1:15" ht="15.75" x14ac:dyDescent="0.25">
      <c r="A269" s="116">
        <v>192</v>
      </c>
      <c r="B269" s="49" t="s">
        <v>501</v>
      </c>
      <c r="C269" s="49" t="s">
        <v>192</v>
      </c>
      <c r="D269" s="49">
        <v>1966</v>
      </c>
      <c r="E269" s="29"/>
      <c r="F269" s="49"/>
      <c r="G269" s="49" t="s">
        <v>510</v>
      </c>
      <c r="H269" s="49" t="s">
        <v>511</v>
      </c>
      <c r="I269" s="49" t="s">
        <v>512</v>
      </c>
      <c r="J269" s="49" t="s">
        <v>512</v>
      </c>
      <c r="K269" s="49" t="s">
        <v>21</v>
      </c>
      <c r="L269" s="88">
        <v>2013</v>
      </c>
      <c r="M269" s="88" t="s">
        <v>207</v>
      </c>
      <c r="N269" s="23"/>
      <c r="O269" s="23"/>
    </row>
    <row r="270" spans="1:15" ht="31.5" x14ac:dyDescent="0.25">
      <c r="A270" s="116">
        <v>193</v>
      </c>
      <c r="B270" s="49" t="s">
        <v>502</v>
      </c>
      <c r="C270" s="49"/>
      <c r="D270" s="49">
        <v>2000</v>
      </c>
      <c r="E270" s="29"/>
      <c r="F270" s="49"/>
      <c r="G270" s="49" t="s">
        <v>510</v>
      </c>
      <c r="H270" s="49" t="s">
        <v>513</v>
      </c>
      <c r="I270" s="49" t="s">
        <v>514</v>
      </c>
      <c r="J270" s="49" t="s">
        <v>514</v>
      </c>
      <c r="K270" s="49" t="s">
        <v>21</v>
      </c>
      <c r="L270" s="88">
        <v>2013</v>
      </c>
      <c r="M270" s="88" t="s">
        <v>207</v>
      </c>
      <c r="N270" s="23"/>
      <c r="O270" s="23"/>
    </row>
    <row r="271" spans="1:15" ht="15.75" x14ac:dyDescent="0.25">
      <c r="A271" s="116">
        <v>194</v>
      </c>
      <c r="B271" s="49" t="s">
        <v>503</v>
      </c>
      <c r="C271" s="49" t="s">
        <v>504</v>
      </c>
      <c r="D271" s="49">
        <v>1968</v>
      </c>
      <c r="E271" s="29"/>
      <c r="F271" s="49"/>
      <c r="G271" s="49" t="s">
        <v>510</v>
      </c>
      <c r="H271" s="49">
        <v>5673</v>
      </c>
      <c r="I271" s="49" t="s">
        <v>515</v>
      </c>
      <c r="J271" s="49" t="s">
        <v>515</v>
      </c>
      <c r="K271" s="49" t="s">
        <v>21</v>
      </c>
      <c r="L271" s="88">
        <v>2013</v>
      </c>
      <c r="M271" s="88" t="s">
        <v>207</v>
      </c>
      <c r="N271" s="23"/>
      <c r="O271" s="23"/>
    </row>
    <row r="272" spans="1:15" ht="31.5" x14ac:dyDescent="0.25">
      <c r="A272" s="116">
        <v>195</v>
      </c>
      <c r="B272" s="49" t="s">
        <v>505</v>
      </c>
      <c r="C272" s="49" t="s">
        <v>206</v>
      </c>
      <c r="D272" s="49">
        <v>1971</v>
      </c>
      <c r="E272" s="29"/>
      <c r="F272" s="49"/>
      <c r="G272" s="49" t="s">
        <v>510</v>
      </c>
      <c r="H272" s="49" t="s">
        <v>516</v>
      </c>
      <c r="I272" s="49" t="s">
        <v>517</v>
      </c>
      <c r="J272" s="49" t="s">
        <v>517</v>
      </c>
      <c r="K272" s="49" t="s">
        <v>21</v>
      </c>
      <c r="L272" s="88">
        <v>2013</v>
      </c>
      <c r="M272" s="88" t="s">
        <v>207</v>
      </c>
      <c r="N272" s="23"/>
      <c r="O272" s="23"/>
    </row>
    <row r="273" spans="1:15" ht="31.5" x14ac:dyDescent="0.25">
      <c r="A273" s="116">
        <v>196</v>
      </c>
      <c r="B273" s="49" t="s">
        <v>506</v>
      </c>
      <c r="C273" s="49" t="s">
        <v>206</v>
      </c>
      <c r="D273" s="49">
        <v>1971</v>
      </c>
      <c r="E273" s="29"/>
      <c r="F273" s="49"/>
      <c r="G273" s="49" t="s">
        <v>510</v>
      </c>
      <c r="H273" s="49" t="s">
        <v>516</v>
      </c>
      <c r="I273" s="49" t="s">
        <v>517</v>
      </c>
      <c r="J273" s="49" t="s">
        <v>517</v>
      </c>
      <c r="K273" s="49" t="s">
        <v>21</v>
      </c>
      <c r="L273" s="88">
        <v>2013</v>
      </c>
      <c r="M273" s="88" t="s">
        <v>207</v>
      </c>
      <c r="N273" s="23"/>
      <c r="O273" s="23"/>
    </row>
    <row r="274" spans="1:15" ht="31.5" x14ac:dyDescent="0.25">
      <c r="A274" s="116">
        <v>197</v>
      </c>
      <c r="B274" s="49" t="s">
        <v>507</v>
      </c>
      <c r="C274" s="49" t="s">
        <v>100</v>
      </c>
      <c r="D274" s="49">
        <v>1964</v>
      </c>
      <c r="E274" s="29"/>
      <c r="F274" s="49"/>
      <c r="G274" s="49" t="s">
        <v>510</v>
      </c>
      <c r="H274" s="49" t="s">
        <v>518</v>
      </c>
      <c r="I274" s="49" t="s">
        <v>519</v>
      </c>
      <c r="J274" s="49" t="s">
        <v>519</v>
      </c>
      <c r="K274" s="49" t="s">
        <v>21</v>
      </c>
      <c r="L274" s="88">
        <v>2013</v>
      </c>
      <c r="M274" s="88" t="s">
        <v>207</v>
      </c>
      <c r="N274" s="23"/>
      <c r="O274" s="23"/>
    </row>
    <row r="275" spans="1:15" ht="31.5" x14ac:dyDescent="0.25">
      <c r="A275" s="116">
        <v>198</v>
      </c>
      <c r="B275" s="49" t="s">
        <v>508</v>
      </c>
      <c r="C275" s="49" t="s">
        <v>30</v>
      </c>
      <c r="D275" s="49">
        <v>1976</v>
      </c>
      <c r="E275" s="29"/>
      <c r="F275" s="49"/>
      <c r="G275" s="49" t="s">
        <v>510</v>
      </c>
      <c r="H275" s="49" t="s">
        <v>513</v>
      </c>
      <c r="I275" s="49" t="s">
        <v>514</v>
      </c>
      <c r="J275" s="49" t="s">
        <v>514</v>
      </c>
      <c r="K275" s="49" t="s">
        <v>21</v>
      </c>
      <c r="L275" s="88">
        <v>2013</v>
      </c>
      <c r="M275" s="88" t="s">
        <v>207</v>
      </c>
      <c r="N275" s="23"/>
      <c r="O275" s="23"/>
    </row>
    <row r="276" spans="1:15" ht="31.5" x14ac:dyDescent="0.25">
      <c r="A276" s="116">
        <v>199</v>
      </c>
      <c r="B276" s="49" t="s">
        <v>509</v>
      </c>
      <c r="C276" s="49" t="s">
        <v>192</v>
      </c>
      <c r="D276" s="49">
        <v>1978</v>
      </c>
      <c r="E276" s="29"/>
      <c r="F276" s="49"/>
      <c r="G276" s="49" t="s">
        <v>510</v>
      </c>
      <c r="H276" s="49" t="s">
        <v>520</v>
      </c>
      <c r="I276" s="49" t="s">
        <v>521</v>
      </c>
      <c r="J276" s="49" t="s">
        <v>521</v>
      </c>
      <c r="K276" s="49" t="s">
        <v>21</v>
      </c>
      <c r="L276" s="88">
        <v>2013</v>
      </c>
      <c r="M276" s="88" t="s">
        <v>207</v>
      </c>
      <c r="N276" s="23"/>
      <c r="O276" s="23"/>
    </row>
    <row r="277" spans="1:15" ht="31.5" x14ac:dyDescent="0.25">
      <c r="A277" s="116">
        <v>200</v>
      </c>
      <c r="B277" s="82" t="s">
        <v>451</v>
      </c>
      <c r="C277" s="82" t="s">
        <v>492</v>
      </c>
      <c r="D277" s="82">
        <v>1976</v>
      </c>
      <c r="E277" s="83"/>
      <c r="F277" s="83"/>
      <c r="G277" s="51" t="s">
        <v>539</v>
      </c>
      <c r="H277" s="49" t="s">
        <v>528</v>
      </c>
      <c r="I277" s="49"/>
      <c r="J277" s="49">
        <v>1120</v>
      </c>
      <c r="K277" s="49" t="s">
        <v>21</v>
      </c>
      <c r="L277" s="88">
        <v>2013</v>
      </c>
      <c r="M277" s="88" t="s">
        <v>207</v>
      </c>
      <c r="N277" s="23"/>
      <c r="O277" s="23"/>
    </row>
    <row r="278" spans="1:15" ht="21.75" customHeight="1" x14ac:dyDescent="0.25">
      <c r="A278" s="116">
        <v>201</v>
      </c>
      <c r="B278" s="82" t="s">
        <v>187</v>
      </c>
      <c r="C278" s="82" t="s">
        <v>188</v>
      </c>
      <c r="D278" s="82">
        <v>1960</v>
      </c>
      <c r="E278" s="83"/>
      <c r="F278" s="83"/>
      <c r="G278" s="31" t="s">
        <v>538</v>
      </c>
      <c r="H278" s="49" t="s">
        <v>529</v>
      </c>
      <c r="I278" s="49"/>
      <c r="J278" s="49">
        <v>1040</v>
      </c>
      <c r="K278" s="49" t="s">
        <v>21</v>
      </c>
      <c r="L278" s="88">
        <v>2013</v>
      </c>
      <c r="M278" s="88" t="s">
        <v>207</v>
      </c>
      <c r="N278" s="23"/>
      <c r="O278" s="23"/>
    </row>
    <row r="279" spans="1:15" ht="17.45" customHeight="1" x14ac:dyDescent="0.25">
      <c r="A279" s="116">
        <v>202</v>
      </c>
      <c r="B279" s="82" t="s">
        <v>522</v>
      </c>
      <c r="C279" s="82" t="s">
        <v>188</v>
      </c>
      <c r="D279" s="82">
        <v>1960</v>
      </c>
      <c r="E279" s="83"/>
      <c r="F279" s="83"/>
      <c r="G279" s="31" t="s">
        <v>538</v>
      </c>
      <c r="H279" s="49" t="s">
        <v>529</v>
      </c>
      <c r="I279" s="49"/>
      <c r="J279" s="49">
        <v>845</v>
      </c>
      <c r="K279" s="49" t="s">
        <v>21</v>
      </c>
      <c r="L279" s="88">
        <v>2013</v>
      </c>
      <c r="M279" s="88" t="s">
        <v>207</v>
      </c>
      <c r="N279" s="23"/>
      <c r="O279" s="23"/>
    </row>
    <row r="280" spans="1:15" ht="17.45" customHeight="1" x14ac:dyDescent="0.25">
      <c r="A280" s="116">
        <v>203</v>
      </c>
      <c r="B280" s="82" t="s">
        <v>523</v>
      </c>
      <c r="C280" s="82" t="s">
        <v>461</v>
      </c>
      <c r="D280" s="82">
        <v>1968</v>
      </c>
      <c r="E280" s="83"/>
      <c r="F280" s="83"/>
      <c r="G280" s="31" t="s">
        <v>538</v>
      </c>
      <c r="H280" s="49" t="s">
        <v>530</v>
      </c>
      <c r="I280" s="49"/>
      <c r="J280" s="49" t="s">
        <v>531</v>
      </c>
      <c r="K280" s="49" t="s">
        <v>21</v>
      </c>
      <c r="L280" s="88">
        <v>2013</v>
      </c>
      <c r="M280" s="88" t="s">
        <v>207</v>
      </c>
      <c r="N280" s="23"/>
      <c r="O280" s="23"/>
    </row>
    <row r="281" spans="1:15" ht="17.45" customHeight="1" x14ac:dyDescent="0.25">
      <c r="A281" s="116">
        <v>204</v>
      </c>
      <c r="B281" s="82" t="s">
        <v>524</v>
      </c>
      <c r="C281" s="82" t="s">
        <v>192</v>
      </c>
      <c r="D281" s="82">
        <v>1955</v>
      </c>
      <c r="E281" s="83"/>
      <c r="F281" s="83"/>
      <c r="G281" s="31" t="s">
        <v>538</v>
      </c>
      <c r="H281" s="49" t="s">
        <v>532</v>
      </c>
      <c r="I281" s="49"/>
      <c r="J281" s="49" t="s">
        <v>533</v>
      </c>
      <c r="K281" s="49" t="s">
        <v>21</v>
      </c>
      <c r="L281" s="88">
        <v>2013</v>
      </c>
      <c r="M281" s="88" t="s">
        <v>207</v>
      </c>
      <c r="N281" s="23"/>
      <c r="O281" s="23"/>
    </row>
    <row r="282" spans="1:15" ht="17.45" customHeight="1" x14ac:dyDescent="0.25">
      <c r="A282" s="116">
        <v>205</v>
      </c>
      <c r="B282" s="82" t="s">
        <v>525</v>
      </c>
      <c r="C282" s="82" t="s">
        <v>192</v>
      </c>
      <c r="D282" s="82">
        <v>1955</v>
      </c>
      <c r="E282" s="83"/>
      <c r="F282" s="83"/>
      <c r="G282" s="31" t="s">
        <v>538</v>
      </c>
      <c r="H282" s="49" t="s">
        <v>532</v>
      </c>
      <c r="I282" s="49"/>
      <c r="J282" s="49" t="s">
        <v>533</v>
      </c>
      <c r="K282" s="49" t="s">
        <v>21</v>
      </c>
      <c r="L282" s="88">
        <v>2013</v>
      </c>
      <c r="M282" s="88" t="s">
        <v>207</v>
      </c>
      <c r="N282" s="23"/>
      <c r="O282" s="23"/>
    </row>
    <row r="283" spans="1:15" ht="17.45" customHeight="1" x14ac:dyDescent="0.25">
      <c r="A283" s="116">
        <v>206</v>
      </c>
      <c r="B283" s="82" t="s">
        <v>526</v>
      </c>
      <c r="C283" s="82" t="s">
        <v>192</v>
      </c>
      <c r="D283" s="82">
        <v>1955</v>
      </c>
      <c r="E283" s="83"/>
      <c r="F283" s="83"/>
      <c r="G283" s="31" t="s">
        <v>538</v>
      </c>
      <c r="H283" s="49" t="s">
        <v>534</v>
      </c>
      <c r="I283" s="49"/>
      <c r="J283" s="49" t="s">
        <v>535</v>
      </c>
      <c r="K283" s="49" t="s">
        <v>21</v>
      </c>
      <c r="L283" s="88">
        <v>2013</v>
      </c>
      <c r="M283" s="88" t="s">
        <v>207</v>
      </c>
      <c r="N283" s="23"/>
      <c r="O283" s="23"/>
    </row>
    <row r="284" spans="1:15" ht="17.45" customHeight="1" x14ac:dyDescent="0.25">
      <c r="A284" s="116">
        <v>207</v>
      </c>
      <c r="B284" s="82" t="s">
        <v>527</v>
      </c>
      <c r="C284" s="82" t="s">
        <v>192</v>
      </c>
      <c r="D284" s="82">
        <v>1955</v>
      </c>
      <c r="E284" s="83"/>
      <c r="F284" s="83"/>
      <c r="G284" s="31" t="s">
        <v>538</v>
      </c>
      <c r="H284" s="49" t="s">
        <v>536</v>
      </c>
      <c r="I284" s="49"/>
      <c r="J284" s="49" t="s">
        <v>537</v>
      </c>
      <c r="K284" s="49" t="s">
        <v>21</v>
      </c>
      <c r="L284" s="88">
        <v>2013</v>
      </c>
      <c r="M284" s="88" t="s">
        <v>207</v>
      </c>
      <c r="N284" s="23"/>
      <c r="O284" s="23"/>
    </row>
    <row r="285" spans="1:15" ht="15.75" x14ac:dyDescent="0.25">
      <c r="A285" s="282" t="s">
        <v>313</v>
      </c>
      <c r="B285" s="282"/>
      <c r="C285" s="282"/>
      <c r="D285" s="282"/>
      <c r="E285" s="282"/>
      <c r="F285" s="282"/>
      <c r="G285" s="282"/>
      <c r="H285" s="282"/>
      <c r="I285" s="282"/>
      <c r="J285" s="117">
        <f>SUM(J250:J284)</f>
        <v>32032</v>
      </c>
      <c r="K285" s="276"/>
      <c r="L285" s="276"/>
      <c r="M285" s="276"/>
      <c r="N285" s="23"/>
      <c r="O285" s="23"/>
    </row>
    <row r="286" spans="1:15" ht="15.75" x14ac:dyDescent="0.25">
      <c r="A286" s="283" t="s">
        <v>433</v>
      </c>
      <c r="B286" s="283"/>
      <c r="C286" s="283"/>
      <c r="D286" s="283"/>
      <c r="E286" s="283"/>
      <c r="F286" s="283"/>
      <c r="G286" s="283"/>
      <c r="H286" s="283"/>
      <c r="I286" s="283"/>
      <c r="J286" s="283"/>
      <c r="K286" s="283"/>
      <c r="L286" s="283"/>
      <c r="M286" s="283"/>
      <c r="N286" s="23"/>
      <c r="O286" s="23"/>
    </row>
    <row r="287" spans="1:15" ht="15.75" x14ac:dyDescent="0.25">
      <c r="A287" s="116">
        <v>208</v>
      </c>
      <c r="B287" s="49" t="s">
        <v>434</v>
      </c>
      <c r="C287" s="49"/>
      <c r="D287" s="49"/>
      <c r="E287" s="29"/>
      <c r="F287" s="49"/>
      <c r="G287" s="49" t="s">
        <v>435</v>
      </c>
      <c r="H287" s="49">
        <v>870</v>
      </c>
      <c r="I287" s="49">
        <v>1218</v>
      </c>
      <c r="J287" s="49">
        <v>1218</v>
      </c>
      <c r="K287" s="49" t="s">
        <v>21</v>
      </c>
      <c r="L287" s="88">
        <v>2013</v>
      </c>
      <c r="M287" s="88" t="s">
        <v>433</v>
      </c>
      <c r="N287" s="23"/>
      <c r="O287" s="23"/>
    </row>
    <row r="288" spans="1:15" ht="15.75" x14ac:dyDescent="0.25">
      <c r="A288" s="116">
        <v>209</v>
      </c>
      <c r="B288" s="49" t="s">
        <v>436</v>
      </c>
      <c r="C288" s="49"/>
      <c r="D288" s="49"/>
      <c r="E288" s="29"/>
      <c r="F288" s="49"/>
      <c r="G288" s="49" t="s">
        <v>435</v>
      </c>
      <c r="H288" s="49">
        <v>2615</v>
      </c>
      <c r="I288" s="49">
        <v>3661</v>
      </c>
      <c r="J288" s="49">
        <v>3661</v>
      </c>
      <c r="K288" s="49" t="s">
        <v>21</v>
      </c>
      <c r="L288" s="88">
        <v>2014</v>
      </c>
      <c r="M288" s="88" t="s">
        <v>433</v>
      </c>
      <c r="N288" s="23"/>
      <c r="O288" s="23"/>
    </row>
    <row r="289" spans="1:15" ht="15.75" x14ac:dyDescent="0.25">
      <c r="A289" s="116">
        <v>210</v>
      </c>
      <c r="B289" s="49" t="s">
        <v>437</v>
      </c>
      <c r="C289" s="49"/>
      <c r="D289" s="49"/>
      <c r="E289" s="29"/>
      <c r="F289" s="49"/>
      <c r="G289" s="49" t="s">
        <v>435</v>
      </c>
      <c r="H289" s="49">
        <v>846</v>
      </c>
      <c r="I289" s="49">
        <v>1186.0999999999999</v>
      </c>
      <c r="J289" s="49">
        <v>1186.0999999999999</v>
      </c>
      <c r="K289" s="49" t="s">
        <v>21</v>
      </c>
      <c r="L289" s="88">
        <v>2015</v>
      </c>
      <c r="M289" s="88" t="s">
        <v>433</v>
      </c>
      <c r="N289" s="23"/>
      <c r="O289" s="23"/>
    </row>
    <row r="290" spans="1:15" ht="15.75" x14ac:dyDescent="0.25">
      <c r="A290" s="116">
        <v>211</v>
      </c>
      <c r="B290" s="49" t="s">
        <v>438</v>
      </c>
      <c r="C290" s="49"/>
      <c r="D290" s="49"/>
      <c r="E290" s="29"/>
      <c r="F290" s="49"/>
      <c r="G290" s="49" t="s">
        <v>435</v>
      </c>
      <c r="H290" s="49">
        <v>2127</v>
      </c>
      <c r="I290" s="49">
        <v>2977.8</v>
      </c>
      <c r="J290" s="49">
        <v>2977.8</v>
      </c>
      <c r="K290" s="49" t="s">
        <v>21</v>
      </c>
      <c r="L290" s="88">
        <v>2016</v>
      </c>
      <c r="M290" s="88" t="s">
        <v>433</v>
      </c>
      <c r="N290" s="23"/>
      <c r="O290" s="23"/>
    </row>
    <row r="291" spans="1:15" ht="15.75" x14ac:dyDescent="0.25">
      <c r="A291" s="116">
        <v>212</v>
      </c>
      <c r="B291" s="49" t="s">
        <v>439</v>
      </c>
      <c r="C291" s="49"/>
      <c r="D291" s="49"/>
      <c r="E291" s="29"/>
      <c r="F291" s="49"/>
      <c r="G291" s="49" t="s">
        <v>440</v>
      </c>
      <c r="H291" s="49">
        <v>688</v>
      </c>
      <c r="I291" s="49">
        <v>714</v>
      </c>
      <c r="J291" s="49">
        <v>714</v>
      </c>
      <c r="K291" s="49" t="s">
        <v>21</v>
      </c>
      <c r="L291" s="88">
        <v>2017</v>
      </c>
      <c r="M291" s="88" t="s">
        <v>433</v>
      </c>
      <c r="N291" s="23"/>
      <c r="O291" s="23"/>
    </row>
    <row r="292" spans="1:15" ht="15.75" x14ac:dyDescent="0.25">
      <c r="A292" s="116">
        <v>213</v>
      </c>
      <c r="B292" s="49" t="s">
        <v>441</v>
      </c>
      <c r="C292" s="49"/>
      <c r="D292" s="49"/>
      <c r="E292" s="29"/>
      <c r="F292" s="49"/>
      <c r="G292" s="49" t="s">
        <v>435</v>
      </c>
      <c r="H292" s="49">
        <v>783</v>
      </c>
      <c r="I292" s="49">
        <v>1097.8</v>
      </c>
      <c r="J292" s="49">
        <v>1097.8</v>
      </c>
      <c r="K292" s="49" t="s">
        <v>21</v>
      </c>
      <c r="L292" s="88">
        <v>2018</v>
      </c>
      <c r="M292" s="88" t="s">
        <v>433</v>
      </c>
      <c r="N292" s="23"/>
      <c r="O292" s="23"/>
    </row>
    <row r="293" spans="1:15" ht="15.75" x14ac:dyDescent="0.25">
      <c r="A293" s="116">
        <v>214</v>
      </c>
      <c r="B293" s="49" t="s">
        <v>442</v>
      </c>
      <c r="C293" s="49"/>
      <c r="D293" s="49"/>
      <c r="E293" s="29"/>
      <c r="F293" s="49"/>
      <c r="G293" s="49" t="s">
        <v>435</v>
      </c>
      <c r="H293" s="49">
        <v>794</v>
      </c>
      <c r="I293" s="49">
        <v>1113.3</v>
      </c>
      <c r="J293" s="49">
        <v>1113.3</v>
      </c>
      <c r="K293" s="49" t="s">
        <v>21</v>
      </c>
      <c r="L293" s="88">
        <v>2019</v>
      </c>
      <c r="M293" s="88" t="s">
        <v>433</v>
      </c>
      <c r="N293" s="23"/>
      <c r="O293" s="23"/>
    </row>
    <row r="294" spans="1:15" ht="15.75" x14ac:dyDescent="0.25">
      <c r="A294" s="116">
        <v>215</v>
      </c>
      <c r="B294" s="49" t="s">
        <v>443</v>
      </c>
      <c r="C294" s="49"/>
      <c r="D294" s="49"/>
      <c r="E294" s="29"/>
      <c r="F294" s="49"/>
      <c r="G294" s="49" t="s">
        <v>435</v>
      </c>
      <c r="H294" s="49">
        <v>1517</v>
      </c>
      <c r="I294" s="49">
        <v>2126.8000000000002</v>
      </c>
      <c r="J294" s="49">
        <v>2126.8000000000002</v>
      </c>
      <c r="K294" s="49" t="s">
        <v>21</v>
      </c>
      <c r="L294" s="88">
        <v>2020</v>
      </c>
      <c r="M294" s="88" t="s">
        <v>433</v>
      </c>
      <c r="N294" s="23"/>
      <c r="O294" s="23"/>
    </row>
    <row r="295" spans="1:15" ht="15.75" x14ac:dyDescent="0.25">
      <c r="A295" s="116">
        <v>216</v>
      </c>
      <c r="B295" s="49" t="s">
        <v>444</v>
      </c>
      <c r="C295" s="49"/>
      <c r="D295" s="49"/>
      <c r="E295" s="29"/>
      <c r="F295" s="49"/>
      <c r="G295" s="49" t="s">
        <v>445</v>
      </c>
      <c r="H295" s="49">
        <v>1550</v>
      </c>
      <c r="I295" s="49">
        <v>2173.1999999999998</v>
      </c>
      <c r="J295" s="49">
        <v>2173.1999999999998</v>
      </c>
      <c r="K295" s="49" t="s">
        <v>21</v>
      </c>
      <c r="L295" s="88">
        <v>2021</v>
      </c>
      <c r="M295" s="88" t="s">
        <v>433</v>
      </c>
      <c r="N295" s="23"/>
      <c r="O295" s="23"/>
    </row>
    <row r="296" spans="1:15" ht="15.75" x14ac:dyDescent="0.25">
      <c r="A296" s="116">
        <v>217</v>
      </c>
      <c r="B296" s="49" t="s">
        <v>446</v>
      </c>
      <c r="C296" s="49"/>
      <c r="D296" s="49"/>
      <c r="E296" s="29"/>
      <c r="F296" s="49"/>
      <c r="G296" s="49" t="s">
        <v>447</v>
      </c>
      <c r="H296" s="49">
        <v>1352</v>
      </c>
      <c r="I296" s="49"/>
      <c r="J296" s="49">
        <f>3287.5-427.07</f>
        <v>2860.43</v>
      </c>
      <c r="K296" s="49" t="s">
        <v>21</v>
      </c>
      <c r="L296" s="88">
        <v>2022</v>
      </c>
      <c r="M296" s="88" t="s">
        <v>433</v>
      </c>
      <c r="N296" s="23"/>
      <c r="O296" s="23"/>
    </row>
    <row r="297" spans="1:15" ht="15.75" x14ac:dyDescent="0.25">
      <c r="A297" s="116">
        <v>218</v>
      </c>
      <c r="B297" s="49" t="s">
        <v>448</v>
      </c>
      <c r="C297" s="49"/>
      <c r="D297" s="49"/>
      <c r="E297" s="29"/>
      <c r="F297" s="49"/>
      <c r="G297" s="49" t="s">
        <v>447</v>
      </c>
      <c r="H297" s="49">
        <v>1397</v>
      </c>
      <c r="I297" s="49"/>
      <c r="J297" s="49">
        <v>3015.1</v>
      </c>
      <c r="K297" s="49" t="s">
        <v>21</v>
      </c>
      <c r="L297" s="88">
        <v>2023</v>
      </c>
      <c r="M297" s="88" t="s">
        <v>433</v>
      </c>
      <c r="N297" s="23"/>
      <c r="O297" s="23"/>
    </row>
    <row r="298" spans="1:15" ht="15.75" x14ac:dyDescent="0.25">
      <c r="A298" s="116">
        <v>219</v>
      </c>
      <c r="B298" s="49" t="s">
        <v>449</v>
      </c>
      <c r="C298" s="49"/>
      <c r="D298" s="49"/>
      <c r="E298" s="29"/>
      <c r="F298" s="49"/>
      <c r="G298" s="49" t="s">
        <v>447</v>
      </c>
      <c r="H298" s="49">
        <v>1277</v>
      </c>
      <c r="I298" s="49"/>
      <c r="J298" s="49">
        <v>3160.9</v>
      </c>
      <c r="K298" s="49" t="s">
        <v>21</v>
      </c>
      <c r="L298" s="88">
        <v>2024</v>
      </c>
      <c r="M298" s="88" t="s">
        <v>433</v>
      </c>
      <c r="N298" s="23"/>
      <c r="O298" s="23"/>
    </row>
    <row r="299" spans="1:15" ht="15.75" x14ac:dyDescent="0.25">
      <c r="A299" s="282" t="s">
        <v>313</v>
      </c>
      <c r="B299" s="282"/>
      <c r="C299" s="282"/>
      <c r="D299" s="282"/>
      <c r="E299" s="282"/>
      <c r="F299" s="282"/>
      <c r="G299" s="282"/>
      <c r="H299" s="282"/>
      <c r="I299" s="282"/>
      <c r="J299" s="117">
        <f>SUM(J287:J298)</f>
        <v>25304.43</v>
      </c>
      <c r="K299" s="276"/>
      <c r="L299" s="276"/>
      <c r="M299" s="276"/>
      <c r="N299" s="23"/>
      <c r="O299" s="23"/>
    </row>
    <row r="300" spans="1:15" ht="15.75" x14ac:dyDescent="0.25">
      <c r="A300" s="283" t="s">
        <v>406</v>
      </c>
      <c r="B300" s="283"/>
      <c r="C300" s="283"/>
      <c r="D300" s="283"/>
      <c r="E300" s="283"/>
      <c r="F300" s="283"/>
      <c r="G300" s="283"/>
      <c r="H300" s="283"/>
      <c r="I300" s="283"/>
      <c r="J300" s="283"/>
      <c r="K300" s="283"/>
      <c r="L300" s="283"/>
      <c r="M300" s="283"/>
      <c r="N300" s="23"/>
      <c r="O300" s="23"/>
    </row>
    <row r="301" spans="1:15" ht="15.75" x14ac:dyDescent="0.25">
      <c r="A301" s="49">
        <v>220</v>
      </c>
      <c r="B301" s="49" t="s">
        <v>407</v>
      </c>
      <c r="C301" s="49" t="s">
        <v>30</v>
      </c>
      <c r="D301" s="49">
        <v>1958</v>
      </c>
      <c r="E301" s="29">
        <v>5</v>
      </c>
      <c r="F301" s="49">
        <v>5679</v>
      </c>
      <c r="G301" s="49" t="s">
        <v>365</v>
      </c>
      <c r="H301" s="89" t="s">
        <v>408</v>
      </c>
      <c r="I301" s="49">
        <v>2083.6999999999998</v>
      </c>
      <c r="J301" s="74">
        <v>2083.6999999999998</v>
      </c>
      <c r="K301" s="49" t="s">
        <v>21</v>
      </c>
      <c r="L301" s="88">
        <v>2013</v>
      </c>
      <c r="M301" s="88" t="s">
        <v>406</v>
      </c>
      <c r="N301" s="23"/>
      <c r="O301" s="23"/>
    </row>
    <row r="302" spans="1:15" ht="15.75" x14ac:dyDescent="0.25">
      <c r="A302" s="49">
        <v>221</v>
      </c>
      <c r="B302" s="49" t="s">
        <v>409</v>
      </c>
      <c r="C302" s="49" t="s">
        <v>30</v>
      </c>
      <c r="D302" s="49">
        <v>1960</v>
      </c>
      <c r="E302" s="29">
        <v>9</v>
      </c>
      <c r="F302" s="49">
        <v>5545</v>
      </c>
      <c r="G302" s="49" t="s">
        <v>365</v>
      </c>
      <c r="H302" s="89" t="s">
        <v>410</v>
      </c>
      <c r="I302" s="49"/>
      <c r="J302" s="74">
        <v>1504.03</v>
      </c>
      <c r="K302" s="49" t="s">
        <v>21</v>
      </c>
      <c r="L302" s="88">
        <v>2013</v>
      </c>
      <c r="M302" s="88" t="s">
        <v>406</v>
      </c>
      <c r="N302" s="23"/>
      <c r="O302" s="23"/>
    </row>
    <row r="303" spans="1:15" ht="15.75" x14ac:dyDescent="0.25">
      <c r="A303" s="49">
        <v>222</v>
      </c>
      <c r="B303" s="49" t="s">
        <v>420</v>
      </c>
      <c r="C303" s="49"/>
      <c r="D303" s="49"/>
      <c r="E303" s="29"/>
      <c r="F303" s="49"/>
      <c r="G303" s="49" t="s">
        <v>418</v>
      </c>
      <c r="H303" s="89"/>
      <c r="I303" s="49"/>
      <c r="J303" s="74">
        <v>1824.36</v>
      </c>
      <c r="K303" s="49" t="s">
        <v>21</v>
      </c>
      <c r="L303" s="88">
        <v>2014</v>
      </c>
      <c r="M303" s="88" t="s">
        <v>406</v>
      </c>
      <c r="N303" s="23"/>
      <c r="O303" s="23"/>
    </row>
    <row r="304" spans="1:15" ht="15.75" x14ac:dyDescent="0.25">
      <c r="A304" s="49">
        <v>223</v>
      </c>
      <c r="B304" s="49" t="s">
        <v>411</v>
      </c>
      <c r="C304" s="49" t="s">
        <v>30</v>
      </c>
      <c r="D304" s="49">
        <v>1965</v>
      </c>
      <c r="E304" s="29">
        <v>9</v>
      </c>
      <c r="F304" s="49">
        <v>5942</v>
      </c>
      <c r="G304" s="49" t="s">
        <v>365</v>
      </c>
      <c r="H304" s="89" t="s">
        <v>412</v>
      </c>
      <c r="I304" s="49"/>
      <c r="J304" s="74">
        <v>1300</v>
      </c>
      <c r="K304" s="49" t="s">
        <v>21</v>
      </c>
      <c r="L304" s="88">
        <v>2013</v>
      </c>
      <c r="M304" s="88" t="s">
        <v>406</v>
      </c>
      <c r="N304" s="23"/>
      <c r="O304" s="23"/>
    </row>
    <row r="305" spans="1:15" ht="20.25" customHeight="1" x14ac:dyDescent="0.25">
      <c r="A305" s="49">
        <v>224</v>
      </c>
      <c r="B305" s="49" t="s">
        <v>413</v>
      </c>
      <c r="C305" s="49" t="s">
        <v>25</v>
      </c>
      <c r="D305" s="49">
        <v>1961</v>
      </c>
      <c r="E305" s="29">
        <v>5</v>
      </c>
      <c r="F305" s="49">
        <v>2611</v>
      </c>
      <c r="G305" s="49" t="s">
        <v>365</v>
      </c>
      <c r="H305" s="89" t="s">
        <v>414</v>
      </c>
      <c r="I305" s="49"/>
      <c r="J305" s="74">
        <v>1266.4000000000001</v>
      </c>
      <c r="K305" s="49" t="s">
        <v>21</v>
      </c>
      <c r="L305" s="88">
        <v>2013</v>
      </c>
      <c r="M305" s="88" t="s">
        <v>406</v>
      </c>
      <c r="N305" s="23"/>
      <c r="O305" s="23"/>
    </row>
    <row r="306" spans="1:15" ht="15.75" x14ac:dyDescent="0.25">
      <c r="A306" s="49">
        <v>225</v>
      </c>
      <c r="B306" s="49" t="s">
        <v>415</v>
      </c>
      <c r="C306" s="49" t="s">
        <v>37</v>
      </c>
      <c r="D306" s="49">
        <v>1966</v>
      </c>
      <c r="E306" s="29">
        <v>12</v>
      </c>
      <c r="F306" s="49">
        <v>3658</v>
      </c>
      <c r="G306" s="49" t="s">
        <v>365</v>
      </c>
      <c r="H306" s="89" t="s">
        <v>416</v>
      </c>
      <c r="I306" s="49"/>
      <c r="J306" s="74">
        <v>2587.6999999999998</v>
      </c>
      <c r="K306" s="49" t="s">
        <v>21</v>
      </c>
      <c r="L306" s="88">
        <v>2013</v>
      </c>
      <c r="M306" s="88" t="s">
        <v>406</v>
      </c>
      <c r="N306" s="23"/>
      <c r="O306" s="23"/>
    </row>
    <row r="307" spans="1:15" ht="15.75" x14ac:dyDescent="0.25">
      <c r="A307" s="49">
        <v>226</v>
      </c>
      <c r="B307" s="49" t="s">
        <v>417</v>
      </c>
      <c r="C307" s="49"/>
      <c r="D307" s="49"/>
      <c r="E307" s="29"/>
      <c r="F307" s="49"/>
      <c r="G307" s="49" t="s">
        <v>418</v>
      </c>
      <c r="H307" s="89"/>
      <c r="I307" s="49"/>
      <c r="J307" s="74">
        <v>1015.34</v>
      </c>
      <c r="K307" s="49" t="s">
        <v>21</v>
      </c>
      <c r="L307" s="88">
        <v>2013</v>
      </c>
      <c r="M307" s="88" t="s">
        <v>406</v>
      </c>
      <c r="N307" s="23"/>
      <c r="O307" s="23"/>
    </row>
    <row r="308" spans="1:15" ht="15.75" x14ac:dyDescent="0.25">
      <c r="A308" s="49">
        <v>227</v>
      </c>
      <c r="B308" s="49" t="s">
        <v>419</v>
      </c>
      <c r="C308" s="49"/>
      <c r="D308" s="49"/>
      <c r="E308" s="29"/>
      <c r="F308" s="49"/>
      <c r="G308" s="49" t="s">
        <v>418</v>
      </c>
      <c r="H308" s="89"/>
      <c r="I308" s="49"/>
      <c r="J308" s="74">
        <v>2402.64</v>
      </c>
      <c r="K308" s="49" t="s">
        <v>21</v>
      </c>
      <c r="L308" s="88">
        <v>2013</v>
      </c>
      <c r="M308" s="88" t="s">
        <v>406</v>
      </c>
      <c r="N308" s="23"/>
      <c r="O308" s="23"/>
    </row>
    <row r="309" spans="1:15" ht="15.75" x14ac:dyDescent="0.25">
      <c r="A309" s="49">
        <v>228</v>
      </c>
      <c r="B309" s="49" t="s">
        <v>421</v>
      </c>
      <c r="C309" s="49"/>
      <c r="D309" s="49"/>
      <c r="E309" s="29"/>
      <c r="F309" s="49"/>
      <c r="G309" s="49" t="s">
        <v>418</v>
      </c>
      <c r="H309" s="89"/>
      <c r="I309" s="49"/>
      <c r="J309" s="74">
        <v>1376.91</v>
      </c>
      <c r="K309" s="49" t="s">
        <v>21</v>
      </c>
      <c r="L309" s="88">
        <v>2013</v>
      </c>
      <c r="M309" s="88" t="s">
        <v>406</v>
      </c>
      <c r="N309" s="23"/>
      <c r="O309" s="23"/>
    </row>
    <row r="310" spans="1:15" ht="15.75" x14ac:dyDescent="0.25">
      <c r="A310" s="49">
        <v>229</v>
      </c>
      <c r="B310" s="49" t="s">
        <v>422</v>
      </c>
      <c r="C310" s="49"/>
      <c r="D310" s="49"/>
      <c r="E310" s="29"/>
      <c r="F310" s="49"/>
      <c r="G310" s="49" t="s">
        <v>418</v>
      </c>
      <c r="H310" s="89"/>
      <c r="I310" s="49"/>
      <c r="J310" s="74">
        <v>1441.4</v>
      </c>
      <c r="K310" s="49" t="s">
        <v>21</v>
      </c>
      <c r="L310" s="88">
        <v>2013</v>
      </c>
      <c r="M310" s="88" t="s">
        <v>406</v>
      </c>
      <c r="N310" s="23"/>
      <c r="O310" s="23"/>
    </row>
    <row r="311" spans="1:15" ht="31.5" x14ac:dyDescent="0.25">
      <c r="A311" s="49">
        <v>230</v>
      </c>
      <c r="B311" s="49" t="s">
        <v>423</v>
      </c>
      <c r="C311" s="49" t="s">
        <v>25</v>
      </c>
      <c r="D311" s="49">
        <v>1963</v>
      </c>
      <c r="E311" s="29">
        <v>5</v>
      </c>
      <c r="F311" s="49">
        <v>3514</v>
      </c>
      <c r="G311" s="49" t="s">
        <v>547</v>
      </c>
      <c r="H311" s="90" t="s">
        <v>424</v>
      </c>
      <c r="I311" s="49">
        <v>1778.9</v>
      </c>
      <c r="J311" s="74">
        <v>1778.9</v>
      </c>
      <c r="K311" s="49" t="s">
        <v>21</v>
      </c>
      <c r="L311" s="88">
        <v>2013</v>
      </c>
      <c r="M311" s="88" t="s">
        <v>406</v>
      </c>
      <c r="N311" s="23"/>
      <c r="O311" s="23"/>
    </row>
    <row r="312" spans="1:15" ht="47.25" x14ac:dyDescent="0.25">
      <c r="A312" s="49">
        <v>231</v>
      </c>
      <c r="B312" s="49" t="s">
        <v>425</v>
      </c>
      <c r="C312" s="49" t="s">
        <v>32</v>
      </c>
      <c r="D312" s="49">
        <v>1961</v>
      </c>
      <c r="E312" s="29">
        <v>5</v>
      </c>
      <c r="F312" s="49">
        <v>3691</v>
      </c>
      <c r="G312" s="49" t="s">
        <v>432</v>
      </c>
      <c r="H312" s="90" t="s">
        <v>426</v>
      </c>
      <c r="I312" s="49"/>
      <c r="J312" s="74">
        <v>2714.3</v>
      </c>
      <c r="K312" s="49" t="s">
        <v>21</v>
      </c>
      <c r="L312" s="88">
        <v>2013</v>
      </c>
      <c r="M312" s="88" t="s">
        <v>406</v>
      </c>
      <c r="N312" s="23"/>
      <c r="O312" s="23"/>
    </row>
    <row r="313" spans="1:15" ht="31.5" x14ac:dyDescent="0.25">
      <c r="A313" s="49">
        <v>232</v>
      </c>
      <c r="B313" s="49" t="s">
        <v>427</v>
      </c>
      <c r="C313" s="49" t="s">
        <v>32</v>
      </c>
      <c r="D313" s="49">
        <v>1961</v>
      </c>
      <c r="E313" s="29">
        <v>5</v>
      </c>
      <c r="F313" s="49">
        <v>3685</v>
      </c>
      <c r="G313" s="49" t="s">
        <v>428</v>
      </c>
      <c r="H313" s="90" t="s">
        <v>429</v>
      </c>
      <c r="I313" s="49"/>
      <c r="J313" s="74">
        <v>1748.9</v>
      </c>
      <c r="K313" s="49" t="s">
        <v>21</v>
      </c>
      <c r="L313" s="88">
        <v>2013</v>
      </c>
      <c r="M313" s="88" t="s">
        <v>406</v>
      </c>
      <c r="N313" s="23"/>
      <c r="O313" s="23"/>
    </row>
    <row r="314" spans="1:15" ht="15.75" x14ac:dyDescent="0.25">
      <c r="A314" s="49">
        <v>233</v>
      </c>
      <c r="B314" s="49" t="s">
        <v>430</v>
      </c>
      <c r="C314" s="49" t="s">
        <v>30</v>
      </c>
      <c r="D314" s="49">
        <v>1960</v>
      </c>
      <c r="E314" s="29">
        <v>5</v>
      </c>
      <c r="F314" s="49">
        <v>3437</v>
      </c>
      <c r="G314" s="49" t="s">
        <v>365</v>
      </c>
      <c r="H314" s="90" t="s">
        <v>431</v>
      </c>
      <c r="I314" s="49"/>
      <c r="J314" s="74">
        <v>1956</v>
      </c>
      <c r="K314" s="49" t="s">
        <v>21</v>
      </c>
      <c r="L314" s="88">
        <v>2013</v>
      </c>
      <c r="M314" s="88" t="s">
        <v>406</v>
      </c>
      <c r="N314" s="23"/>
      <c r="O314" s="23"/>
    </row>
    <row r="315" spans="1:15" ht="15.75" x14ac:dyDescent="0.25">
      <c r="A315" s="282" t="s">
        <v>313</v>
      </c>
      <c r="B315" s="282"/>
      <c r="C315" s="282"/>
      <c r="D315" s="282"/>
      <c r="E315" s="282"/>
      <c r="F315" s="282"/>
      <c r="G315" s="282"/>
      <c r="H315" s="282"/>
      <c r="I315" s="282"/>
      <c r="J315" s="117">
        <f>SUM(J301:J314)</f>
        <v>25000.58</v>
      </c>
      <c r="K315" s="276"/>
      <c r="L315" s="276"/>
      <c r="M315" s="276"/>
      <c r="N315" s="23"/>
      <c r="O315" s="23"/>
    </row>
    <row r="316" spans="1:15" ht="19.5" customHeight="1" x14ac:dyDescent="0.25">
      <c r="A316" s="269" t="s">
        <v>208</v>
      </c>
      <c r="B316" s="269"/>
      <c r="C316" s="269"/>
      <c r="D316" s="269"/>
      <c r="E316" s="269"/>
      <c r="F316" s="269"/>
      <c r="G316" s="269"/>
      <c r="H316" s="269"/>
      <c r="I316" s="269"/>
      <c r="J316" s="269"/>
      <c r="K316" s="269"/>
      <c r="L316" s="269"/>
      <c r="M316" s="269"/>
      <c r="N316" s="23"/>
      <c r="O316" s="23"/>
    </row>
    <row r="317" spans="1:15" ht="15.75" x14ac:dyDescent="0.25">
      <c r="A317" s="31">
        <v>234</v>
      </c>
      <c r="B317" s="31" t="s">
        <v>209</v>
      </c>
      <c r="C317" s="31" t="s">
        <v>79</v>
      </c>
      <c r="D317" s="31">
        <v>1998</v>
      </c>
      <c r="E317" s="31">
        <v>17</v>
      </c>
      <c r="F317" s="31">
        <v>9310</v>
      </c>
      <c r="G317" s="31" t="s">
        <v>322</v>
      </c>
      <c r="H317" s="31">
        <v>1152</v>
      </c>
      <c r="I317" s="31"/>
      <c r="J317" s="31">
        <v>1500</v>
      </c>
      <c r="K317" s="79" t="s">
        <v>21</v>
      </c>
      <c r="L317" s="31">
        <v>2013</v>
      </c>
      <c r="M317" s="31" t="s">
        <v>208</v>
      </c>
      <c r="N317" s="23"/>
      <c r="O317" s="23"/>
    </row>
    <row r="318" spans="1:15" ht="15.75" x14ac:dyDescent="0.25">
      <c r="A318" s="31">
        <v>235</v>
      </c>
      <c r="B318" s="31" t="s">
        <v>211</v>
      </c>
      <c r="C318" s="32" t="s">
        <v>213</v>
      </c>
      <c r="D318" s="31">
        <v>1967</v>
      </c>
      <c r="E318" s="31">
        <v>9</v>
      </c>
      <c r="F318" s="31">
        <v>7146</v>
      </c>
      <c r="G318" s="31" t="s">
        <v>322</v>
      </c>
      <c r="H318" s="31">
        <v>1135</v>
      </c>
      <c r="I318" s="31"/>
      <c r="J318" s="31">
        <v>1500</v>
      </c>
      <c r="K318" s="79" t="s">
        <v>21</v>
      </c>
      <c r="L318" s="31">
        <v>2013</v>
      </c>
      <c r="M318" s="31" t="s">
        <v>208</v>
      </c>
      <c r="N318" s="23"/>
      <c r="O318" s="23"/>
    </row>
    <row r="319" spans="1:15" ht="15.75" x14ac:dyDescent="0.25">
      <c r="A319" s="31">
        <v>236</v>
      </c>
      <c r="B319" s="31" t="s">
        <v>212</v>
      </c>
      <c r="C319" s="32" t="s">
        <v>213</v>
      </c>
      <c r="D319" s="31">
        <v>1967</v>
      </c>
      <c r="E319" s="31">
        <v>9</v>
      </c>
      <c r="F319" s="31">
        <v>10637</v>
      </c>
      <c r="G319" s="31" t="s">
        <v>322</v>
      </c>
      <c r="H319" s="31">
        <v>1688</v>
      </c>
      <c r="I319" s="31"/>
      <c r="J319" s="31">
        <v>2200</v>
      </c>
      <c r="K319" s="79" t="s">
        <v>21</v>
      </c>
      <c r="L319" s="31">
        <v>2013</v>
      </c>
      <c r="M319" s="31" t="s">
        <v>208</v>
      </c>
      <c r="N319" s="23"/>
      <c r="O319" s="23"/>
    </row>
    <row r="320" spans="1:15" ht="15.75" x14ac:dyDescent="0.25">
      <c r="A320" s="31">
        <v>237</v>
      </c>
      <c r="B320" s="31" t="s">
        <v>214</v>
      </c>
      <c r="C320" s="32" t="s">
        <v>213</v>
      </c>
      <c r="D320" s="31">
        <v>1967</v>
      </c>
      <c r="E320" s="31">
        <v>9</v>
      </c>
      <c r="F320" s="31">
        <v>7159</v>
      </c>
      <c r="G320" s="31" t="s">
        <v>322</v>
      </c>
      <c r="H320" s="31">
        <v>1133</v>
      </c>
      <c r="I320" s="31"/>
      <c r="J320" s="31">
        <v>1500</v>
      </c>
      <c r="K320" s="79" t="s">
        <v>21</v>
      </c>
      <c r="L320" s="31">
        <v>2013</v>
      </c>
      <c r="M320" s="31" t="s">
        <v>208</v>
      </c>
      <c r="N320" s="23"/>
      <c r="O320" s="23"/>
    </row>
    <row r="321" spans="1:15" ht="15.75" x14ac:dyDescent="0.25">
      <c r="A321" s="31">
        <v>238</v>
      </c>
      <c r="B321" s="31" t="s">
        <v>215</v>
      </c>
      <c r="C321" s="32" t="s">
        <v>213</v>
      </c>
      <c r="D321" s="31">
        <v>1967</v>
      </c>
      <c r="E321" s="31">
        <v>9</v>
      </c>
      <c r="F321" s="31">
        <v>10671</v>
      </c>
      <c r="G321" s="31" t="s">
        <v>322</v>
      </c>
      <c r="H321" s="31">
        <v>1688</v>
      </c>
      <c r="I321" s="31"/>
      <c r="J321" s="31">
        <v>2194.4</v>
      </c>
      <c r="K321" s="79" t="s">
        <v>21</v>
      </c>
      <c r="L321" s="31">
        <v>2013</v>
      </c>
      <c r="M321" s="31" t="s">
        <v>208</v>
      </c>
      <c r="N321" s="23"/>
      <c r="O321" s="23"/>
    </row>
    <row r="322" spans="1:15" ht="15.75" x14ac:dyDescent="0.25">
      <c r="A322" s="31">
        <v>239</v>
      </c>
      <c r="B322" s="31" t="s">
        <v>216</v>
      </c>
      <c r="C322" s="32" t="s">
        <v>213</v>
      </c>
      <c r="D322" s="31">
        <v>1967</v>
      </c>
      <c r="E322" s="31">
        <v>9</v>
      </c>
      <c r="F322" s="31">
        <v>7166.8</v>
      </c>
      <c r="G322" s="31" t="s">
        <v>322</v>
      </c>
      <c r="H322" s="31">
        <v>1133</v>
      </c>
      <c r="I322" s="31"/>
      <c r="J322" s="31">
        <v>1473</v>
      </c>
      <c r="K322" s="79" t="s">
        <v>21</v>
      </c>
      <c r="L322" s="31">
        <v>2013</v>
      </c>
      <c r="M322" s="31" t="s">
        <v>208</v>
      </c>
      <c r="N322" s="23"/>
      <c r="O322" s="23"/>
    </row>
    <row r="323" spans="1:15" ht="15.75" x14ac:dyDescent="0.25">
      <c r="A323" s="31">
        <v>240</v>
      </c>
      <c r="B323" s="31" t="s">
        <v>217</v>
      </c>
      <c r="C323" s="32" t="s">
        <v>213</v>
      </c>
      <c r="D323" s="31">
        <v>1967</v>
      </c>
      <c r="E323" s="31">
        <v>9</v>
      </c>
      <c r="F323" s="31">
        <v>10671</v>
      </c>
      <c r="G323" s="31" t="s">
        <v>322</v>
      </c>
      <c r="H323" s="31">
        <v>1688</v>
      </c>
      <c r="I323" s="31"/>
      <c r="J323" s="31">
        <v>2300</v>
      </c>
      <c r="K323" s="79" t="s">
        <v>21</v>
      </c>
      <c r="L323" s="31">
        <v>2013</v>
      </c>
      <c r="M323" s="31" t="s">
        <v>208</v>
      </c>
      <c r="N323" s="23"/>
      <c r="O323" s="23"/>
    </row>
    <row r="324" spans="1:15" ht="15.75" x14ac:dyDescent="0.25">
      <c r="A324" s="31">
        <v>241</v>
      </c>
      <c r="B324" s="31" t="s">
        <v>218</v>
      </c>
      <c r="C324" s="32" t="s">
        <v>219</v>
      </c>
      <c r="D324" s="31">
        <v>1973</v>
      </c>
      <c r="E324" s="31">
        <v>17</v>
      </c>
      <c r="F324" s="31">
        <v>5656.6</v>
      </c>
      <c r="G324" s="31" t="s">
        <v>322</v>
      </c>
      <c r="H324" s="31">
        <v>556</v>
      </c>
      <c r="I324" s="31"/>
      <c r="J324" s="31">
        <v>1000</v>
      </c>
      <c r="K324" s="79" t="s">
        <v>21</v>
      </c>
      <c r="L324" s="31">
        <v>2013</v>
      </c>
      <c r="M324" s="31" t="s">
        <v>208</v>
      </c>
      <c r="N324" s="23"/>
      <c r="O324" s="23"/>
    </row>
    <row r="325" spans="1:15" ht="15.75" x14ac:dyDescent="0.25">
      <c r="A325" s="31">
        <v>242</v>
      </c>
      <c r="B325" s="31" t="s">
        <v>220</v>
      </c>
      <c r="C325" s="32" t="s">
        <v>219</v>
      </c>
      <c r="D325" s="31">
        <v>1976</v>
      </c>
      <c r="E325" s="31">
        <v>17</v>
      </c>
      <c r="F325" s="31">
        <v>7418</v>
      </c>
      <c r="G325" s="31" t="s">
        <v>322</v>
      </c>
      <c r="H325" s="31">
        <v>792</v>
      </c>
      <c r="I325" s="31"/>
      <c r="J325" s="31">
        <v>1100</v>
      </c>
      <c r="K325" s="79" t="s">
        <v>21</v>
      </c>
      <c r="L325" s="31">
        <v>2013</v>
      </c>
      <c r="M325" s="31" t="s">
        <v>208</v>
      </c>
    </row>
    <row r="326" spans="1:15" ht="15.75" x14ac:dyDescent="0.25">
      <c r="A326" s="31">
        <v>243</v>
      </c>
      <c r="B326" s="31" t="s">
        <v>221</v>
      </c>
      <c r="C326" s="32" t="s">
        <v>30</v>
      </c>
      <c r="D326" s="31">
        <v>1975</v>
      </c>
      <c r="E326" s="31">
        <v>16</v>
      </c>
      <c r="F326" s="31">
        <v>7130</v>
      </c>
      <c r="G326" s="31" t="s">
        <v>322</v>
      </c>
      <c r="H326" s="31">
        <v>762</v>
      </c>
      <c r="I326" s="31"/>
      <c r="J326" s="31">
        <v>1000</v>
      </c>
      <c r="K326" s="79" t="s">
        <v>21</v>
      </c>
      <c r="L326" s="31">
        <v>2013</v>
      </c>
      <c r="M326" s="31" t="s">
        <v>208</v>
      </c>
    </row>
    <row r="327" spans="1:15" ht="15.75" x14ac:dyDescent="0.25">
      <c r="A327" s="31">
        <v>244</v>
      </c>
      <c r="B327" s="31" t="s">
        <v>222</v>
      </c>
      <c r="C327" s="32" t="s">
        <v>213</v>
      </c>
      <c r="D327" s="31">
        <v>1968</v>
      </c>
      <c r="E327" s="31">
        <v>9</v>
      </c>
      <c r="F327" s="31">
        <v>10642</v>
      </c>
      <c r="G327" s="31" t="s">
        <v>322</v>
      </c>
      <c r="H327" s="31">
        <v>1695</v>
      </c>
      <c r="I327" s="31"/>
      <c r="J327" s="31">
        <v>2200</v>
      </c>
      <c r="K327" s="79" t="s">
        <v>21</v>
      </c>
      <c r="L327" s="31">
        <v>2013</v>
      </c>
      <c r="M327" s="31" t="s">
        <v>208</v>
      </c>
    </row>
    <row r="328" spans="1:15" ht="15.75" x14ac:dyDescent="0.25">
      <c r="A328" s="31">
        <v>245</v>
      </c>
      <c r="B328" s="31" t="s">
        <v>223</v>
      </c>
      <c r="C328" s="32" t="s">
        <v>213</v>
      </c>
      <c r="D328" s="31">
        <v>1968</v>
      </c>
      <c r="E328" s="31">
        <v>9</v>
      </c>
      <c r="F328" s="31">
        <v>7211</v>
      </c>
      <c r="G328" s="31" t="s">
        <v>322</v>
      </c>
      <c r="H328" s="31">
        <v>1135</v>
      </c>
      <c r="I328" s="31"/>
      <c r="J328" s="31">
        <v>1500</v>
      </c>
      <c r="K328" s="79" t="s">
        <v>21</v>
      </c>
      <c r="L328" s="31">
        <v>2013</v>
      </c>
      <c r="M328" s="31" t="s">
        <v>208</v>
      </c>
    </row>
    <row r="329" spans="1:15" ht="15.75" x14ac:dyDescent="0.25">
      <c r="A329" s="31">
        <v>246</v>
      </c>
      <c r="B329" s="31" t="s">
        <v>224</v>
      </c>
      <c r="C329" s="32" t="s">
        <v>206</v>
      </c>
      <c r="D329" s="31">
        <v>1969</v>
      </c>
      <c r="E329" s="31">
        <v>14</v>
      </c>
      <c r="F329" s="31">
        <v>4221</v>
      </c>
      <c r="G329" s="31" t="s">
        <v>322</v>
      </c>
      <c r="H329" s="31">
        <v>500</v>
      </c>
      <c r="I329" s="31"/>
      <c r="J329" s="31">
        <v>800</v>
      </c>
      <c r="K329" s="79" t="s">
        <v>21</v>
      </c>
      <c r="L329" s="31">
        <v>2013</v>
      </c>
      <c r="M329" s="31" t="s">
        <v>208</v>
      </c>
    </row>
    <row r="330" spans="1:15" ht="15.75" x14ac:dyDescent="0.25">
      <c r="A330" s="31">
        <v>247</v>
      </c>
      <c r="B330" s="31" t="s">
        <v>225</v>
      </c>
      <c r="C330" s="32" t="s">
        <v>213</v>
      </c>
      <c r="D330" s="31">
        <v>1968</v>
      </c>
      <c r="E330" s="31">
        <v>9</v>
      </c>
      <c r="F330" s="31">
        <v>6841</v>
      </c>
      <c r="G330" s="31" t="s">
        <v>322</v>
      </c>
      <c r="H330" s="31">
        <v>1163</v>
      </c>
      <c r="I330" s="31"/>
      <c r="J330" s="31">
        <v>1600</v>
      </c>
      <c r="K330" s="79" t="s">
        <v>21</v>
      </c>
      <c r="L330" s="31">
        <v>2013</v>
      </c>
      <c r="M330" s="31" t="s">
        <v>208</v>
      </c>
    </row>
    <row r="331" spans="1:15" ht="15.75" x14ac:dyDescent="0.25">
      <c r="A331" s="31">
        <v>248</v>
      </c>
      <c r="B331" s="31" t="s">
        <v>226</v>
      </c>
      <c r="C331" s="32" t="s">
        <v>213</v>
      </c>
      <c r="D331" s="31">
        <v>1968</v>
      </c>
      <c r="E331" s="31">
        <v>9</v>
      </c>
      <c r="F331" s="31">
        <v>14040</v>
      </c>
      <c r="G331" s="31" t="s">
        <v>322</v>
      </c>
      <c r="H331" s="31">
        <v>2270</v>
      </c>
      <c r="I331" s="31"/>
      <c r="J331" s="31">
        <v>3000</v>
      </c>
      <c r="K331" s="79" t="s">
        <v>21</v>
      </c>
      <c r="L331" s="31">
        <v>2013</v>
      </c>
      <c r="M331" s="31" t="s">
        <v>208</v>
      </c>
    </row>
    <row r="332" spans="1:15" ht="15.75" x14ac:dyDescent="0.25">
      <c r="A332" s="31">
        <v>249</v>
      </c>
      <c r="B332" s="31" t="s">
        <v>227</v>
      </c>
      <c r="C332" s="32" t="s">
        <v>228</v>
      </c>
      <c r="D332" s="31">
        <v>1965</v>
      </c>
      <c r="E332" s="31">
        <v>12</v>
      </c>
      <c r="F332" s="31"/>
      <c r="G332" s="31" t="s">
        <v>322</v>
      </c>
      <c r="H332" s="31">
        <v>446</v>
      </c>
      <c r="I332" s="31"/>
      <c r="J332" s="31">
        <v>600</v>
      </c>
      <c r="K332" s="79" t="s">
        <v>21</v>
      </c>
      <c r="L332" s="31">
        <v>2013</v>
      </c>
      <c r="M332" s="31" t="s">
        <v>208</v>
      </c>
    </row>
    <row r="333" spans="1:15" ht="15.75" x14ac:dyDescent="0.25">
      <c r="A333" s="31">
        <v>250</v>
      </c>
      <c r="B333" s="31" t="s">
        <v>229</v>
      </c>
      <c r="C333" s="32" t="s">
        <v>82</v>
      </c>
      <c r="D333" s="31">
        <v>1968</v>
      </c>
      <c r="E333" s="31">
        <v>16</v>
      </c>
      <c r="F333" s="31">
        <v>4867</v>
      </c>
      <c r="G333" s="31" t="s">
        <v>322</v>
      </c>
      <c r="H333" s="31">
        <v>538</v>
      </c>
      <c r="I333" s="31"/>
      <c r="J333" s="31">
        <v>850</v>
      </c>
      <c r="K333" s="79" t="s">
        <v>21</v>
      </c>
      <c r="L333" s="31">
        <v>2013</v>
      </c>
      <c r="M333" s="31" t="s">
        <v>208</v>
      </c>
    </row>
    <row r="334" spans="1:15" ht="15.75" x14ac:dyDescent="0.25">
      <c r="A334" s="31">
        <v>251</v>
      </c>
      <c r="B334" s="31" t="s">
        <v>230</v>
      </c>
      <c r="C334" s="32" t="s">
        <v>82</v>
      </c>
      <c r="D334" s="31">
        <v>1982</v>
      </c>
      <c r="E334" s="31">
        <v>16</v>
      </c>
      <c r="F334" s="31">
        <v>4978</v>
      </c>
      <c r="G334" s="31" t="s">
        <v>322</v>
      </c>
      <c r="H334" s="31">
        <v>534</v>
      </c>
      <c r="I334" s="31"/>
      <c r="J334" s="31">
        <v>750</v>
      </c>
      <c r="K334" s="79" t="s">
        <v>21</v>
      </c>
      <c r="L334" s="31">
        <v>2013</v>
      </c>
      <c r="M334" s="31" t="s">
        <v>208</v>
      </c>
    </row>
    <row r="335" spans="1:15" ht="15.75" x14ac:dyDescent="0.25">
      <c r="A335" s="31">
        <v>252</v>
      </c>
      <c r="B335" s="31" t="s">
        <v>231</v>
      </c>
      <c r="C335" s="31" t="s">
        <v>79</v>
      </c>
      <c r="D335" s="31">
        <v>2002</v>
      </c>
      <c r="E335" s="31">
        <v>14</v>
      </c>
      <c r="F335" s="31">
        <v>8772</v>
      </c>
      <c r="G335" s="31" t="s">
        <v>322</v>
      </c>
      <c r="H335" s="31">
        <v>1195</v>
      </c>
      <c r="I335" s="31"/>
      <c r="J335" s="31">
        <v>1600</v>
      </c>
      <c r="K335" s="79" t="s">
        <v>21</v>
      </c>
      <c r="L335" s="31">
        <v>2013</v>
      </c>
      <c r="M335" s="31" t="s">
        <v>208</v>
      </c>
    </row>
    <row r="336" spans="1:15" ht="15.75" x14ac:dyDescent="0.25">
      <c r="A336" s="31">
        <v>253</v>
      </c>
      <c r="B336" s="31" t="s">
        <v>232</v>
      </c>
      <c r="C336" s="31" t="s">
        <v>79</v>
      </c>
      <c r="D336" s="31">
        <v>2002</v>
      </c>
      <c r="E336" s="31">
        <v>14</v>
      </c>
      <c r="F336" s="31">
        <v>12581.2</v>
      </c>
      <c r="G336" s="31" t="s">
        <v>322</v>
      </c>
      <c r="H336" s="31">
        <v>1568</v>
      </c>
      <c r="I336" s="31"/>
      <c r="J336" s="31">
        <v>2200</v>
      </c>
      <c r="K336" s="79" t="s">
        <v>21</v>
      </c>
      <c r="L336" s="31">
        <v>2013</v>
      </c>
      <c r="M336" s="31" t="s">
        <v>208</v>
      </c>
    </row>
    <row r="337" spans="1:13" ht="15.75" x14ac:dyDescent="0.25">
      <c r="A337" s="282" t="s">
        <v>313</v>
      </c>
      <c r="B337" s="282"/>
      <c r="C337" s="282"/>
      <c r="D337" s="282"/>
      <c r="E337" s="282"/>
      <c r="F337" s="282"/>
      <c r="G337" s="282"/>
      <c r="H337" s="282"/>
      <c r="I337" s="282"/>
      <c r="J337" s="111">
        <f>SUM(J317:J336)</f>
        <v>30867.4</v>
      </c>
      <c r="K337" s="276"/>
      <c r="L337" s="276"/>
      <c r="M337" s="276"/>
    </row>
    <row r="338" spans="1:13" ht="15.75" x14ac:dyDescent="0.25">
      <c r="A338" s="269" t="s">
        <v>314</v>
      </c>
      <c r="B338" s="269"/>
      <c r="C338" s="269"/>
      <c r="D338" s="269"/>
      <c r="E338" s="269"/>
      <c r="F338" s="269"/>
      <c r="G338" s="269"/>
      <c r="H338" s="269"/>
      <c r="I338" s="269"/>
      <c r="J338" s="269"/>
      <c r="K338" s="269"/>
      <c r="L338" s="269"/>
      <c r="M338" s="269"/>
    </row>
    <row r="339" spans="1:13" s="33" customFormat="1" ht="15.75" x14ac:dyDescent="0.25">
      <c r="A339" s="88">
        <v>254</v>
      </c>
      <c r="B339" s="31" t="s">
        <v>315</v>
      </c>
      <c r="C339" s="31"/>
      <c r="D339" s="31"/>
      <c r="E339" s="31"/>
      <c r="F339" s="31"/>
      <c r="G339" s="31" t="s">
        <v>322</v>
      </c>
      <c r="H339" s="31"/>
      <c r="I339" s="31"/>
      <c r="J339" s="50">
        <v>1422</v>
      </c>
      <c r="K339" s="79" t="s">
        <v>21</v>
      </c>
      <c r="L339" s="31">
        <v>2013</v>
      </c>
      <c r="M339" s="31" t="s">
        <v>314</v>
      </c>
    </row>
    <row r="340" spans="1:13" s="33" customFormat="1" ht="15.75" x14ac:dyDescent="0.25">
      <c r="A340" s="88">
        <v>255</v>
      </c>
      <c r="B340" s="31" t="s">
        <v>316</v>
      </c>
      <c r="C340" s="31"/>
      <c r="D340" s="31"/>
      <c r="E340" s="31"/>
      <c r="F340" s="31"/>
      <c r="G340" s="31" t="s">
        <v>322</v>
      </c>
      <c r="H340" s="31"/>
      <c r="I340" s="31"/>
      <c r="J340" s="50">
        <v>1898</v>
      </c>
      <c r="K340" s="79" t="s">
        <v>21</v>
      </c>
      <c r="L340" s="31">
        <v>2013</v>
      </c>
      <c r="M340" s="31" t="s">
        <v>314</v>
      </c>
    </row>
    <row r="341" spans="1:13" s="33" customFormat="1" ht="15.75" x14ac:dyDescent="0.25">
      <c r="A341" s="88">
        <v>256</v>
      </c>
      <c r="B341" s="31" t="s">
        <v>317</v>
      </c>
      <c r="C341" s="31"/>
      <c r="D341" s="31"/>
      <c r="E341" s="31"/>
      <c r="F341" s="31"/>
      <c r="G341" s="31" t="s">
        <v>322</v>
      </c>
      <c r="H341" s="31"/>
      <c r="I341" s="31"/>
      <c r="J341" s="50">
        <v>1896</v>
      </c>
      <c r="K341" s="79" t="s">
        <v>21</v>
      </c>
      <c r="L341" s="31">
        <v>2013</v>
      </c>
      <c r="M341" s="31" t="s">
        <v>314</v>
      </c>
    </row>
    <row r="342" spans="1:13" s="33" customFormat="1" ht="15.75" x14ac:dyDescent="0.25">
      <c r="A342" s="88">
        <v>257</v>
      </c>
      <c r="B342" s="31" t="s">
        <v>318</v>
      </c>
      <c r="C342" s="31"/>
      <c r="D342" s="31"/>
      <c r="E342" s="31"/>
      <c r="F342" s="31"/>
      <c r="G342" s="31" t="s">
        <v>322</v>
      </c>
      <c r="H342" s="31"/>
      <c r="I342" s="31"/>
      <c r="J342" s="50">
        <v>1468</v>
      </c>
      <c r="K342" s="79" t="s">
        <v>21</v>
      </c>
      <c r="L342" s="31">
        <v>2013</v>
      </c>
      <c r="M342" s="31" t="s">
        <v>314</v>
      </c>
    </row>
    <row r="343" spans="1:13" s="33" customFormat="1" ht="15.75" x14ac:dyDescent="0.25">
      <c r="A343" s="88">
        <v>258</v>
      </c>
      <c r="B343" s="31" t="s">
        <v>319</v>
      </c>
      <c r="C343" s="31"/>
      <c r="D343" s="31"/>
      <c r="E343" s="31"/>
      <c r="F343" s="31"/>
      <c r="G343" s="31" t="s">
        <v>322</v>
      </c>
      <c r="H343" s="31"/>
      <c r="I343" s="31"/>
      <c r="J343" s="50">
        <v>1000</v>
      </c>
      <c r="K343" s="79" t="s">
        <v>21</v>
      </c>
      <c r="L343" s="31">
        <v>2013</v>
      </c>
      <c r="M343" s="31" t="s">
        <v>314</v>
      </c>
    </row>
    <row r="344" spans="1:13" s="33" customFormat="1" ht="31.5" x14ac:dyDescent="0.25">
      <c r="A344" s="88">
        <v>259</v>
      </c>
      <c r="B344" s="49" t="s">
        <v>320</v>
      </c>
      <c r="C344" s="88"/>
      <c r="D344" s="88"/>
      <c r="E344" s="88"/>
      <c r="F344" s="88"/>
      <c r="G344" s="88" t="s">
        <v>322</v>
      </c>
      <c r="H344" s="88"/>
      <c r="I344" s="88"/>
      <c r="J344" s="88">
        <v>3619</v>
      </c>
      <c r="K344" s="49" t="s">
        <v>21</v>
      </c>
      <c r="L344" s="88">
        <v>2013</v>
      </c>
      <c r="M344" s="88" t="s">
        <v>314</v>
      </c>
    </row>
    <row r="345" spans="1:13" s="33" customFormat="1" ht="15.75" x14ac:dyDescent="0.25">
      <c r="A345" s="88">
        <v>260</v>
      </c>
      <c r="B345" s="31" t="s">
        <v>321</v>
      </c>
      <c r="C345" s="31"/>
      <c r="D345" s="31"/>
      <c r="E345" s="31"/>
      <c r="F345" s="31"/>
      <c r="G345" s="31" t="s">
        <v>323</v>
      </c>
      <c r="H345" s="31"/>
      <c r="I345" s="31"/>
      <c r="J345" s="31">
        <v>300</v>
      </c>
      <c r="K345" s="79" t="s">
        <v>21</v>
      </c>
      <c r="L345" s="31">
        <v>2013</v>
      </c>
      <c r="M345" s="31" t="s">
        <v>314</v>
      </c>
    </row>
    <row r="346" spans="1:13" ht="15.75" x14ac:dyDescent="0.25">
      <c r="A346" s="275" t="s">
        <v>313</v>
      </c>
      <c r="B346" s="275"/>
      <c r="C346" s="275"/>
      <c r="D346" s="275"/>
      <c r="E346" s="275"/>
      <c r="F346" s="275"/>
      <c r="G346" s="275"/>
      <c r="H346" s="275"/>
      <c r="I346" s="275"/>
      <c r="J346" s="118">
        <f>SUM(J339:J345)</f>
        <v>11603</v>
      </c>
      <c r="K346" s="286"/>
      <c r="L346" s="286"/>
      <c r="M346" s="286"/>
    </row>
    <row r="347" spans="1:13" ht="15.75" x14ac:dyDescent="0.25">
      <c r="A347" s="269" t="s">
        <v>381</v>
      </c>
      <c r="B347" s="269"/>
      <c r="C347" s="269"/>
      <c r="D347" s="269"/>
      <c r="E347" s="269"/>
      <c r="F347" s="269"/>
      <c r="G347" s="269"/>
      <c r="H347" s="269"/>
      <c r="I347" s="269"/>
      <c r="J347" s="269"/>
      <c r="K347" s="269"/>
      <c r="L347" s="269"/>
      <c r="M347" s="269"/>
    </row>
    <row r="348" spans="1:13" ht="15.75" x14ac:dyDescent="0.25">
      <c r="A348" s="251">
        <v>261</v>
      </c>
      <c r="B348" s="294" t="s">
        <v>378</v>
      </c>
      <c r="C348" s="88">
        <v>1962</v>
      </c>
      <c r="D348" s="88" t="s">
        <v>30</v>
      </c>
      <c r="E348" s="88">
        <v>5</v>
      </c>
      <c r="F348" s="88">
        <v>1650</v>
      </c>
      <c r="G348" s="88" t="s">
        <v>379</v>
      </c>
      <c r="H348" s="88" t="s">
        <v>69</v>
      </c>
      <c r="I348" s="121"/>
      <c r="J348" s="285">
        <v>828.35</v>
      </c>
      <c r="K348" s="49" t="s">
        <v>21</v>
      </c>
      <c r="L348" s="88">
        <v>2013</v>
      </c>
      <c r="M348" s="88" t="s">
        <v>381</v>
      </c>
    </row>
    <row r="349" spans="1:13" ht="15.75" x14ac:dyDescent="0.25">
      <c r="A349" s="251"/>
      <c r="B349" s="295"/>
      <c r="C349" s="88">
        <v>1962</v>
      </c>
      <c r="D349" s="88" t="s">
        <v>30</v>
      </c>
      <c r="E349" s="88">
        <v>5</v>
      </c>
      <c r="F349" s="88">
        <v>1650</v>
      </c>
      <c r="G349" s="88" t="s">
        <v>380</v>
      </c>
      <c r="H349" s="88" t="s">
        <v>69</v>
      </c>
      <c r="I349" s="121"/>
      <c r="J349" s="285"/>
      <c r="K349" s="49" t="s">
        <v>21</v>
      </c>
      <c r="L349" s="88">
        <v>2013</v>
      </c>
      <c r="M349" s="88" t="s">
        <v>381</v>
      </c>
    </row>
    <row r="350" spans="1:13" ht="15.75" x14ac:dyDescent="0.25">
      <c r="A350" s="251">
        <v>262</v>
      </c>
      <c r="B350" s="294" t="s">
        <v>382</v>
      </c>
      <c r="C350" s="88">
        <v>1974</v>
      </c>
      <c r="D350" s="88" t="s">
        <v>154</v>
      </c>
      <c r="E350" s="88">
        <v>14</v>
      </c>
      <c r="F350" s="88">
        <v>4180</v>
      </c>
      <c r="G350" s="88" t="s">
        <v>384</v>
      </c>
      <c r="H350" s="88" t="s">
        <v>69</v>
      </c>
      <c r="I350" s="121"/>
      <c r="J350" s="285">
        <v>1921.46931</v>
      </c>
      <c r="K350" s="49" t="s">
        <v>21</v>
      </c>
      <c r="L350" s="88">
        <v>2013</v>
      </c>
      <c r="M350" s="88" t="s">
        <v>381</v>
      </c>
    </row>
    <row r="351" spans="1:13" ht="15.75" x14ac:dyDescent="0.25">
      <c r="A351" s="251"/>
      <c r="B351" s="295"/>
      <c r="C351" s="88">
        <v>1974</v>
      </c>
      <c r="D351" s="88" t="s">
        <v>154</v>
      </c>
      <c r="E351" s="88">
        <v>14</v>
      </c>
      <c r="F351" s="88">
        <v>4180</v>
      </c>
      <c r="G351" s="88" t="s">
        <v>383</v>
      </c>
      <c r="H351" s="88" t="s">
        <v>69</v>
      </c>
      <c r="I351" s="121"/>
      <c r="J351" s="285"/>
      <c r="K351" s="49" t="s">
        <v>21</v>
      </c>
      <c r="L351" s="88">
        <v>2013</v>
      </c>
      <c r="M351" s="88" t="s">
        <v>381</v>
      </c>
    </row>
    <row r="352" spans="1:13" ht="15.75" x14ac:dyDescent="0.25">
      <c r="A352" s="251">
        <v>263</v>
      </c>
      <c r="B352" s="294" t="s">
        <v>385</v>
      </c>
      <c r="C352" s="88">
        <v>1975</v>
      </c>
      <c r="D352" s="88" t="s">
        <v>238</v>
      </c>
      <c r="E352" s="88">
        <v>12</v>
      </c>
      <c r="F352" s="88">
        <v>3411</v>
      </c>
      <c r="G352" s="88" t="s">
        <v>379</v>
      </c>
      <c r="H352" s="88" t="s">
        <v>69</v>
      </c>
      <c r="I352" s="68"/>
      <c r="J352" s="285">
        <v>1845.56692</v>
      </c>
      <c r="K352" s="49" t="s">
        <v>21</v>
      </c>
      <c r="L352" s="88">
        <v>2013</v>
      </c>
      <c r="M352" s="88" t="s">
        <v>381</v>
      </c>
    </row>
    <row r="353" spans="1:13" ht="15.75" x14ac:dyDescent="0.25">
      <c r="A353" s="251"/>
      <c r="B353" s="295"/>
      <c r="C353" s="88">
        <v>1975</v>
      </c>
      <c r="D353" s="88" t="s">
        <v>238</v>
      </c>
      <c r="E353" s="88">
        <v>12</v>
      </c>
      <c r="F353" s="88">
        <v>3411</v>
      </c>
      <c r="G353" s="88" t="s">
        <v>386</v>
      </c>
      <c r="H353" s="88" t="s">
        <v>69</v>
      </c>
      <c r="I353" s="68"/>
      <c r="J353" s="285"/>
      <c r="K353" s="49" t="s">
        <v>21</v>
      </c>
      <c r="L353" s="88">
        <v>2013</v>
      </c>
      <c r="M353" s="88" t="s">
        <v>381</v>
      </c>
    </row>
    <row r="354" spans="1:13" ht="15.75" x14ac:dyDescent="0.25">
      <c r="A354" s="88">
        <v>264</v>
      </c>
      <c r="B354" s="49" t="s">
        <v>488</v>
      </c>
      <c r="C354" s="88" t="s">
        <v>192</v>
      </c>
      <c r="D354" s="88">
        <v>6</v>
      </c>
      <c r="E354" s="88">
        <v>1956</v>
      </c>
      <c r="F354" s="88" t="s">
        <v>489</v>
      </c>
      <c r="G354" s="88" t="s">
        <v>490</v>
      </c>
      <c r="H354" s="88">
        <v>1</v>
      </c>
      <c r="I354" s="81">
        <v>2535.3000000000002</v>
      </c>
      <c r="J354" s="73">
        <v>2535.3000000000002</v>
      </c>
      <c r="K354" s="49" t="s">
        <v>21</v>
      </c>
      <c r="L354" s="88">
        <v>2013</v>
      </c>
      <c r="M354" s="88" t="s">
        <v>381</v>
      </c>
    </row>
    <row r="355" spans="1:13" ht="15.75" x14ac:dyDescent="0.25">
      <c r="A355" s="251">
        <v>265</v>
      </c>
      <c r="B355" s="284" t="s">
        <v>491</v>
      </c>
      <c r="C355" s="284" t="s">
        <v>492</v>
      </c>
      <c r="D355" s="284">
        <v>5</v>
      </c>
      <c r="E355" s="284">
        <v>1958</v>
      </c>
      <c r="F355" s="284">
        <v>4036</v>
      </c>
      <c r="G355" s="88" t="s">
        <v>493</v>
      </c>
      <c r="H355" s="88">
        <v>1740</v>
      </c>
      <c r="I355" s="68"/>
      <c r="J355" s="73">
        <v>487.2</v>
      </c>
      <c r="K355" s="49" t="s">
        <v>21</v>
      </c>
      <c r="L355" s="88">
        <v>2013</v>
      </c>
      <c r="M355" s="88" t="s">
        <v>381</v>
      </c>
    </row>
    <row r="356" spans="1:13" ht="15.75" x14ac:dyDescent="0.25">
      <c r="A356" s="251"/>
      <c r="B356" s="284"/>
      <c r="C356" s="284"/>
      <c r="D356" s="284"/>
      <c r="E356" s="284"/>
      <c r="F356" s="284"/>
      <c r="G356" s="88" t="s">
        <v>494</v>
      </c>
      <c r="H356" s="88">
        <v>680</v>
      </c>
      <c r="I356" s="68"/>
      <c r="J356" s="73">
        <v>190.4</v>
      </c>
      <c r="K356" s="49" t="s">
        <v>21</v>
      </c>
      <c r="L356" s="88">
        <v>2013</v>
      </c>
      <c r="M356" s="88" t="s">
        <v>381</v>
      </c>
    </row>
    <row r="357" spans="1:13" ht="15.75" x14ac:dyDescent="0.25">
      <c r="A357" s="251"/>
      <c r="B357" s="284"/>
      <c r="C357" s="284"/>
      <c r="D357" s="284"/>
      <c r="E357" s="284"/>
      <c r="F357" s="284"/>
      <c r="G357" s="88" t="s">
        <v>495</v>
      </c>
      <c r="H357" s="88">
        <v>1670</v>
      </c>
      <c r="I357" s="68"/>
      <c r="J357" s="73">
        <v>467</v>
      </c>
      <c r="K357" s="49" t="s">
        <v>21</v>
      </c>
      <c r="L357" s="88">
        <v>2013</v>
      </c>
      <c r="M357" s="88" t="s">
        <v>381</v>
      </c>
    </row>
    <row r="358" spans="1:13" ht="15.75" x14ac:dyDescent="0.25">
      <c r="A358" s="251">
        <v>266</v>
      </c>
      <c r="B358" s="284" t="s">
        <v>496</v>
      </c>
      <c r="C358" s="284" t="s">
        <v>492</v>
      </c>
      <c r="D358" s="284">
        <v>8</v>
      </c>
      <c r="E358" s="284">
        <v>1955</v>
      </c>
      <c r="F358" s="284">
        <v>8152</v>
      </c>
      <c r="G358" s="88" t="s">
        <v>493</v>
      </c>
      <c r="H358" s="88">
        <v>980</v>
      </c>
      <c r="I358" s="68"/>
      <c r="J358" s="73">
        <v>274.39999999999998</v>
      </c>
      <c r="K358" s="49" t="s">
        <v>21</v>
      </c>
      <c r="L358" s="88">
        <v>2013</v>
      </c>
      <c r="M358" s="88" t="s">
        <v>381</v>
      </c>
    </row>
    <row r="359" spans="1:13" ht="15.75" x14ac:dyDescent="0.25">
      <c r="A359" s="251"/>
      <c r="B359" s="284"/>
      <c r="C359" s="284"/>
      <c r="D359" s="284"/>
      <c r="E359" s="284"/>
      <c r="F359" s="284"/>
      <c r="G359" s="88" t="s">
        <v>494</v>
      </c>
      <c r="H359" s="88">
        <v>690</v>
      </c>
      <c r="I359" s="68"/>
      <c r="J359" s="73">
        <v>193.2</v>
      </c>
      <c r="K359" s="49" t="s">
        <v>21</v>
      </c>
      <c r="L359" s="88">
        <v>2013</v>
      </c>
      <c r="M359" s="88" t="s">
        <v>381</v>
      </c>
    </row>
    <row r="360" spans="1:13" ht="15.75" x14ac:dyDescent="0.25">
      <c r="A360" s="251"/>
      <c r="B360" s="284"/>
      <c r="C360" s="284"/>
      <c r="D360" s="284"/>
      <c r="E360" s="284"/>
      <c r="F360" s="284"/>
      <c r="G360" s="88" t="s">
        <v>495</v>
      </c>
      <c r="H360" s="88">
        <v>130</v>
      </c>
      <c r="I360" s="68"/>
      <c r="J360" s="73">
        <v>364</v>
      </c>
      <c r="K360" s="49" t="s">
        <v>21</v>
      </c>
      <c r="L360" s="88">
        <v>2013</v>
      </c>
      <c r="M360" s="88" t="s">
        <v>381</v>
      </c>
    </row>
    <row r="361" spans="1:13" ht="15.75" x14ac:dyDescent="0.25">
      <c r="A361" s="251">
        <v>267</v>
      </c>
      <c r="B361" s="284" t="s">
        <v>497</v>
      </c>
      <c r="C361" s="284" t="s">
        <v>492</v>
      </c>
      <c r="D361" s="284">
        <v>4</v>
      </c>
      <c r="E361" s="284">
        <v>1958</v>
      </c>
      <c r="F361" s="284">
        <v>3120</v>
      </c>
      <c r="G361" s="88" t="s">
        <v>493</v>
      </c>
      <c r="H361" s="88">
        <v>630</v>
      </c>
      <c r="I361" s="68"/>
      <c r="J361" s="73">
        <v>176.4</v>
      </c>
      <c r="K361" s="49" t="s">
        <v>21</v>
      </c>
      <c r="L361" s="88">
        <v>2013</v>
      </c>
      <c r="M361" s="88" t="s">
        <v>381</v>
      </c>
    </row>
    <row r="362" spans="1:13" ht="15.75" x14ac:dyDescent="0.25">
      <c r="A362" s="251"/>
      <c r="B362" s="284"/>
      <c r="C362" s="284"/>
      <c r="D362" s="284"/>
      <c r="E362" s="284"/>
      <c r="F362" s="284"/>
      <c r="G362" s="88" t="s">
        <v>494</v>
      </c>
      <c r="H362" s="88">
        <v>580</v>
      </c>
      <c r="I362" s="68"/>
      <c r="J362" s="73">
        <v>162.4</v>
      </c>
      <c r="K362" s="49" t="s">
        <v>21</v>
      </c>
      <c r="L362" s="88">
        <v>2013</v>
      </c>
      <c r="M362" s="88" t="s">
        <v>381</v>
      </c>
    </row>
    <row r="363" spans="1:13" ht="15.75" x14ac:dyDescent="0.25">
      <c r="A363" s="251"/>
      <c r="B363" s="284"/>
      <c r="C363" s="284"/>
      <c r="D363" s="284"/>
      <c r="E363" s="284"/>
      <c r="F363" s="284"/>
      <c r="G363" s="88" t="s">
        <v>495</v>
      </c>
      <c r="H363" s="88">
        <v>980</v>
      </c>
      <c r="I363" s="68"/>
      <c r="J363" s="73">
        <v>274.39999999999998</v>
      </c>
      <c r="K363" s="49" t="s">
        <v>21</v>
      </c>
      <c r="L363" s="88">
        <v>2013</v>
      </c>
      <c r="M363" s="88" t="s">
        <v>381</v>
      </c>
    </row>
    <row r="364" spans="1:13" ht="15.75" x14ac:dyDescent="0.25">
      <c r="A364" s="251">
        <v>268</v>
      </c>
      <c r="B364" s="289" t="s">
        <v>498</v>
      </c>
      <c r="C364" s="289" t="s">
        <v>192</v>
      </c>
      <c r="D364" s="289">
        <v>5</v>
      </c>
      <c r="E364" s="289">
        <v>1959</v>
      </c>
      <c r="F364" s="289">
        <v>2670</v>
      </c>
      <c r="G364" s="88" t="s">
        <v>499</v>
      </c>
      <c r="H364" s="251">
        <v>1335</v>
      </c>
      <c r="I364" s="68"/>
      <c r="J364" s="285">
        <v>2336</v>
      </c>
      <c r="K364" s="49" t="s">
        <v>21</v>
      </c>
      <c r="L364" s="88">
        <v>2013</v>
      </c>
      <c r="M364" s="88" t="s">
        <v>381</v>
      </c>
    </row>
    <row r="365" spans="1:13" ht="15.75" x14ac:dyDescent="0.25">
      <c r="A365" s="251"/>
      <c r="B365" s="289"/>
      <c r="C365" s="289"/>
      <c r="D365" s="289"/>
      <c r="E365" s="289"/>
      <c r="F365" s="289"/>
      <c r="G365" s="88" t="s">
        <v>500</v>
      </c>
      <c r="H365" s="251"/>
      <c r="I365" s="68"/>
      <c r="J365" s="285"/>
      <c r="K365" s="49" t="s">
        <v>21</v>
      </c>
      <c r="L365" s="88">
        <v>2013</v>
      </c>
      <c r="M365" s="88" t="s">
        <v>381</v>
      </c>
    </row>
    <row r="366" spans="1:13" ht="16.5" thickBot="1" x14ac:dyDescent="0.3">
      <c r="A366" s="296" t="s">
        <v>313</v>
      </c>
      <c r="B366" s="296"/>
      <c r="C366" s="296"/>
      <c r="D366" s="296"/>
      <c r="E366" s="296"/>
      <c r="F366" s="296"/>
      <c r="G366" s="296"/>
      <c r="H366" s="296"/>
      <c r="I366" s="296"/>
      <c r="J366" s="124">
        <f>SUM(J348:J365)</f>
        <v>12056.086229999999</v>
      </c>
      <c r="K366" s="297"/>
      <c r="L366" s="297"/>
      <c r="M366" s="297"/>
    </row>
    <row r="367" spans="1:13" ht="16.5" thickBot="1" x14ac:dyDescent="0.3">
      <c r="A367" s="292" t="s">
        <v>549</v>
      </c>
      <c r="B367" s="293"/>
      <c r="C367" s="293"/>
      <c r="D367" s="293"/>
      <c r="E367" s="293"/>
      <c r="F367" s="293"/>
      <c r="G367" s="293"/>
      <c r="H367" s="293"/>
      <c r="I367" s="293"/>
      <c r="J367" s="94">
        <v>367302</v>
      </c>
      <c r="K367" s="287"/>
      <c r="L367" s="287"/>
      <c r="M367" s="288"/>
    </row>
    <row r="368" spans="1:13" ht="16.5" thickBot="1" x14ac:dyDescent="0.3">
      <c r="A368" s="292" t="s">
        <v>548</v>
      </c>
      <c r="B368" s="293"/>
      <c r="C368" s="293"/>
      <c r="D368" s="293"/>
      <c r="E368" s="293"/>
      <c r="F368" s="293"/>
      <c r="G368" s="293"/>
      <c r="H368" s="293"/>
      <c r="I368" s="120"/>
      <c r="J368" s="119">
        <v>65143.1</v>
      </c>
      <c r="K368" s="216"/>
      <c r="L368" s="216"/>
      <c r="M368" s="217"/>
    </row>
    <row r="369" spans="1:13" ht="16.5" thickBot="1" x14ac:dyDescent="0.3">
      <c r="A369" s="292" t="s">
        <v>540</v>
      </c>
      <c r="B369" s="293"/>
      <c r="C369" s="293"/>
      <c r="D369" s="293"/>
      <c r="E369" s="293"/>
      <c r="F369" s="293"/>
      <c r="G369" s="293"/>
      <c r="H369" s="293"/>
      <c r="I369" s="120"/>
      <c r="J369" s="119">
        <f>SUM(J367:J368)</f>
        <v>432445.1</v>
      </c>
      <c r="K369" s="216"/>
      <c r="L369" s="216"/>
      <c r="M369" s="217"/>
    </row>
    <row r="371" spans="1:13" ht="18.75" x14ac:dyDescent="0.25">
      <c r="B371" s="122" t="s">
        <v>545</v>
      </c>
      <c r="C371" s="122"/>
      <c r="D371" s="122"/>
      <c r="E371" s="122"/>
      <c r="F371" s="122"/>
      <c r="G371" s="122"/>
      <c r="H371" s="122"/>
      <c r="I371" s="122"/>
      <c r="J371" s="122"/>
      <c r="K371" s="122" t="s">
        <v>546</v>
      </c>
      <c r="L371" s="122"/>
      <c r="M371" s="122"/>
    </row>
  </sheetData>
  <mergeCells count="430">
    <mergeCell ref="M212:M213"/>
    <mergeCell ref="C212:C213"/>
    <mergeCell ref="D212:D213"/>
    <mergeCell ref="E212:E213"/>
    <mergeCell ref="A285:I285"/>
    <mergeCell ref="E361:E363"/>
    <mergeCell ref="F361:F363"/>
    <mergeCell ref="L212:L213"/>
    <mergeCell ref="A232:A234"/>
    <mergeCell ref="C216:C218"/>
    <mergeCell ref="H212:H213"/>
    <mergeCell ref="A244:A246"/>
    <mergeCell ref="B244:B246"/>
    <mergeCell ref="C244:C246"/>
    <mergeCell ref="F212:F213"/>
    <mergeCell ref="F221:F225"/>
    <mergeCell ref="F226:F228"/>
    <mergeCell ref="F216:F218"/>
    <mergeCell ref="A212:A213"/>
    <mergeCell ref="B212:B213"/>
    <mergeCell ref="A210:A211"/>
    <mergeCell ref="B210:B211"/>
    <mergeCell ref="A208:A209"/>
    <mergeCell ref="B208:B209"/>
    <mergeCell ref="D208:D209"/>
    <mergeCell ref="A369:H369"/>
    <mergeCell ref="K369:M369"/>
    <mergeCell ref="B348:B349"/>
    <mergeCell ref="B350:B351"/>
    <mergeCell ref="B352:B353"/>
    <mergeCell ref="K368:M368"/>
    <mergeCell ref="A368:H368"/>
    <mergeCell ref="A361:A363"/>
    <mergeCell ref="A358:A360"/>
    <mergeCell ref="B358:B360"/>
    <mergeCell ref="E355:E357"/>
    <mergeCell ref="F355:F357"/>
    <mergeCell ref="A366:I366"/>
    <mergeCell ref="K366:M366"/>
    <mergeCell ref="A364:A365"/>
    <mergeCell ref="B364:B365"/>
    <mergeCell ref="C355:C357"/>
    <mergeCell ref="D355:D357"/>
    <mergeCell ref="E208:E209"/>
    <mergeCell ref="C210:C211"/>
    <mergeCell ref="D210:D211"/>
    <mergeCell ref="C208:C209"/>
    <mergeCell ref="M204:M205"/>
    <mergeCell ref="M206:M207"/>
    <mergeCell ref="F208:F209"/>
    <mergeCell ref="H208:H209"/>
    <mergeCell ref="H210:H211"/>
    <mergeCell ref="E210:E211"/>
    <mergeCell ref="H206:H207"/>
    <mergeCell ref="F206:F207"/>
    <mergeCell ref="H204:H205"/>
    <mergeCell ref="F201:F202"/>
    <mergeCell ref="F199:F200"/>
    <mergeCell ref="H199:H200"/>
    <mergeCell ref="F210:F211"/>
    <mergeCell ref="M210:M211"/>
    <mergeCell ref="L210:L211"/>
    <mergeCell ref="F204:F205"/>
    <mergeCell ref="M208:M209"/>
    <mergeCell ref="L206:L207"/>
    <mergeCell ref="L204:L205"/>
    <mergeCell ref="L208:L209"/>
    <mergeCell ref="A206:A207"/>
    <mergeCell ref="B206:B207"/>
    <mergeCell ref="A204:A205"/>
    <mergeCell ref="E206:E207"/>
    <mergeCell ref="B204:B205"/>
    <mergeCell ref="C206:C207"/>
    <mergeCell ref="A201:A202"/>
    <mergeCell ref="B201:B202"/>
    <mergeCell ref="A195:A196"/>
    <mergeCell ref="C204:C205"/>
    <mergeCell ref="D204:D205"/>
    <mergeCell ref="D206:D207"/>
    <mergeCell ref="A197:A198"/>
    <mergeCell ref="B197:B198"/>
    <mergeCell ref="C199:C200"/>
    <mergeCell ref="D199:D200"/>
    <mergeCell ref="A199:A200"/>
    <mergeCell ref="B199:B200"/>
    <mergeCell ref="E204:E205"/>
    <mergeCell ref="D197:D198"/>
    <mergeCell ref="M199:M200"/>
    <mergeCell ref="L201:L202"/>
    <mergeCell ref="H201:H202"/>
    <mergeCell ref="A161:M161"/>
    <mergeCell ref="M201:M202"/>
    <mergeCell ref="C201:C202"/>
    <mergeCell ref="D201:D202"/>
    <mergeCell ref="E201:E202"/>
    <mergeCell ref="E197:E198"/>
    <mergeCell ref="E195:E196"/>
    <mergeCell ref="H195:H196"/>
    <mergeCell ref="H197:H198"/>
    <mergeCell ref="B195:B196"/>
    <mergeCell ref="C195:C196"/>
    <mergeCell ref="D195:D196"/>
    <mergeCell ref="C197:C198"/>
    <mergeCell ref="L199:L200"/>
    <mergeCell ref="E199:E200"/>
    <mergeCell ref="K367:M367"/>
    <mergeCell ref="E364:E365"/>
    <mergeCell ref="F364:F365"/>
    <mergeCell ref="H364:H365"/>
    <mergeCell ref="J364:J365"/>
    <mergeCell ref="E238:E240"/>
    <mergeCell ref="F238:F240"/>
    <mergeCell ref="K337:M337"/>
    <mergeCell ref="A338:M338"/>
    <mergeCell ref="C364:C365"/>
    <mergeCell ref="D364:D365"/>
    <mergeCell ref="A316:M316"/>
    <mergeCell ref="A337:I337"/>
    <mergeCell ref="A286:M286"/>
    <mergeCell ref="B238:B240"/>
    <mergeCell ref="C238:C240"/>
    <mergeCell ref="D238:D240"/>
    <mergeCell ref="K248:M248"/>
    <mergeCell ref="A355:A357"/>
    <mergeCell ref="B355:B357"/>
    <mergeCell ref="A367:I367"/>
    <mergeCell ref="F358:F360"/>
    <mergeCell ref="J348:J349"/>
    <mergeCell ref="A350:A351"/>
    <mergeCell ref="L235:L237"/>
    <mergeCell ref="F235:F237"/>
    <mergeCell ref="E358:E360"/>
    <mergeCell ref="F244:F246"/>
    <mergeCell ref="A248:I248"/>
    <mergeCell ref="D244:D246"/>
    <mergeCell ref="E244:E246"/>
    <mergeCell ref="J350:J351"/>
    <mergeCell ref="A352:A353"/>
    <mergeCell ref="J352:J353"/>
    <mergeCell ref="K315:M315"/>
    <mergeCell ref="A348:A349"/>
    <mergeCell ref="A346:I346"/>
    <mergeCell ref="K346:M346"/>
    <mergeCell ref="A347:M347"/>
    <mergeCell ref="B361:B363"/>
    <mergeCell ref="C361:C363"/>
    <mergeCell ref="D361:D363"/>
    <mergeCell ref="C358:C360"/>
    <mergeCell ref="D358:D360"/>
    <mergeCell ref="A229:A231"/>
    <mergeCell ref="B229:B231"/>
    <mergeCell ref="C229:C231"/>
    <mergeCell ref="B232:B234"/>
    <mergeCell ref="C232:C234"/>
    <mergeCell ref="D232:D234"/>
    <mergeCell ref="A226:A228"/>
    <mergeCell ref="B226:B228"/>
    <mergeCell ref="C226:C228"/>
    <mergeCell ref="D226:D228"/>
    <mergeCell ref="D229:D231"/>
    <mergeCell ref="B142:B143"/>
    <mergeCell ref="C142:C143"/>
    <mergeCell ref="C150:C153"/>
    <mergeCell ref="C144:C145"/>
    <mergeCell ref="B150:B153"/>
    <mergeCell ref="A144:A145"/>
    <mergeCell ref="B144:B145"/>
    <mergeCell ref="A160:I160"/>
    <mergeCell ref="A154:A157"/>
    <mergeCell ref="A158:A159"/>
    <mergeCell ref="B158:B159"/>
    <mergeCell ref="B154:B157"/>
    <mergeCell ref="F150:F153"/>
    <mergeCell ref="E144:E145"/>
    <mergeCell ref="F144:F145"/>
    <mergeCell ref="C158:C159"/>
    <mergeCell ref="D158:D159"/>
    <mergeCell ref="E158:E159"/>
    <mergeCell ref="K236:K237"/>
    <mergeCell ref="A299:I299"/>
    <mergeCell ref="K299:M299"/>
    <mergeCell ref="C235:C237"/>
    <mergeCell ref="D235:D237"/>
    <mergeCell ref="E235:E237"/>
    <mergeCell ref="A300:M300"/>
    <mergeCell ref="A315:I315"/>
    <mergeCell ref="F241:F243"/>
    <mergeCell ref="A235:A237"/>
    <mergeCell ref="B235:B237"/>
    <mergeCell ref="A238:A240"/>
    <mergeCell ref="A241:A243"/>
    <mergeCell ref="A249:M249"/>
    <mergeCell ref="K285:M285"/>
    <mergeCell ref="M235:M237"/>
    <mergeCell ref="B241:B243"/>
    <mergeCell ref="E241:E243"/>
    <mergeCell ref="C241:C243"/>
    <mergeCell ref="D241:D243"/>
    <mergeCell ref="K233:K234"/>
    <mergeCell ref="E229:E231"/>
    <mergeCell ref="K229:K231"/>
    <mergeCell ref="L229:L231"/>
    <mergeCell ref="K226:K228"/>
    <mergeCell ref="E226:E228"/>
    <mergeCell ref="M221:M225"/>
    <mergeCell ref="L226:L228"/>
    <mergeCell ref="E219:E220"/>
    <mergeCell ref="E232:E234"/>
    <mergeCell ref="F232:F234"/>
    <mergeCell ref="L232:L234"/>
    <mergeCell ref="M229:M231"/>
    <mergeCell ref="M226:M228"/>
    <mergeCell ref="F229:F231"/>
    <mergeCell ref="M232:M234"/>
    <mergeCell ref="E134:E137"/>
    <mergeCell ref="D216:D218"/>
    <mergeCell ref="L221:L225"/>
    <mergeCell ref="L216:L218"/>
    <mergeCell ref="A221:A225"/>
    <mergeCell ref="B221:B225"/>
    <mergeCell ref="C221:C225"/>
    <mergeCell ref="D221:D225"/>
    <mergeCell ref="A219:A220"/>
    <mergeCell ref="B219:B220"/>
    <mergeCell ref="E150:E153"/>
    <mergeCell ref="F142:F143"/>
    <mergeCell ref="K160:M160"/>
    <mergeCell ref="F158:F159"/>
    <mergeCell ref="C154:C157"/>
    <mergeCell ref="D154:D157"/>
    <mergeCell ref="E154:E157"/>
    <mergeCell ref="F154:F157"/>
    <mergeCell ref="M197:M198"/>
    <mergeCell ref="L197:L198"/>
    <mergeCell ref="F195:F196"/>
    <mergeCell ref="F197:F198"/>
    <mergeCell ref="M195:M196"/>
    <mergeCell ref="L195:L196"/>
    <mergeCell ref="E221:E225"/>
    <mergeCell ref="L219:L220"/>
    <mergeCell ref="M219:M220"/>
    <mergeCell ref="A215:M215"/>
    <mergeCell ref="A216:A218"/>
    <mergeCell ref="B216:B218"/>
    <mergeCell ref="F219:F220"/>
    <mergeCell ref="C219:C220"/>
    <mergeCell ref="D219:D220"/>
    <mergeCell ref="F134:F137"/>
    <mergeCell ref="A134:A137"/>
    <mergeCell ref="B134:B137"/>
    <mergeCell ref="D142:D143"/>
    <mergeCell ref="D138:D141"/>
    <mergeCell ref="E142:E143"/>
    <mergeCell ref="G132:G133"/>
    <mergeCell ref="M216:M218"/>
    <mergeCell ref="E216:E218"/>
    <mergeCell ref="A150:A153"/>
    <mergeCell ref="F138:F141"/>
    <mergeCell ref="B138:B141"/>
    <mergeCell ref="C138:C141"/>
    <mergeCell ref="H132:H133"/>
    <mergeCell ref="C134:C137"/>
    <mergeCell ref="D134:D137"/>
    <mergeCell ref="A214:I214"/>
    <mergeCell ref="K214:M214"/>
    <mergeCell ref="E138:E141"/>
    <mergeCell ref="A142:A143"/>
    <mergeCell ref="A138:A141"/>
    <mergeCell ref="J132:J133"/>
    <mergeCell ref="K132:K133"/>
    <mergeCell ref="I132:I133"/>
    <mergeCell ref="D144:D145"/>
    <mergeCell ref="D150:D153"/>
    <mergeCell ref="A115:A116"/>
    <mergeCell ref="B115:B116"/>
    <mergeCell ref="C115:C116"/>
    <mergeCell ref="B103:B104"/>
    <mergeCell ref="C111:C113"/>
    <mergeCell ref="D111:D113"/>
    <mergeCell ref="C117:C118"/>
    <mergeCell ref="D117:D118"/>
    <mergeCell ref="D115:D116"/>
    <mergeCell ref="E115:E116"/>
    <mergeCell ref="E111:E113"/>
    <mergeCell ref="K76:M76"/>
    <mergeCell ref="A77:M77"/>
    <mergeCell ref="A87:M87"/>
    <mergeCell ref="A99:A100"/>
    <mergeCell ref="B99:B100"/>
    <mergeCell ref="C99:C100"/>
    <mergeCell ref="A103:A104"/>
    <mergeCell ref="D103:D104"/>
    <mergeCell ref="E103:E104"/>
    <mergeCell ref="F115:F116"/>
    <mergeCell ref="F103:F104"/>
    <mergeCell ref="C101:C102"/>
    <mergeCell ref="D101:D102"/>
    <mergeCell ref="E101:E102"/>
    <mergeCell ref="E117:E118"/>
    <mergeCell ref="F117:F118"/>
    <mergeCell ref="M61:M64"/>
    <mergeCell ref="D99:D100"/>
    <mergeCell ref="E99:E100"/>
    <mergeCell ref="F99:F100"/>
    <mergeCell ref="A86:I86"/>
    <mergeCell ref="K86:M86"/>
    <mergeCell ref="A76:I76"/>
    <mergeCell ref="F61:F64"/>
    <mergeCell ref="A61:A64"/>
    <mergeCell ref="B61:B64"/>
    <mergeCell ref="K61:K64"/>
    <mergeCell ref="A117:A118"/>
    <mergeCell ref="B117:B118"/>
    <mergeCell ref="A111:A113"/>
    <mergeCell ref="B111:B113"/>
    <mergeCell ref="F101:F102"/>
    <mergeCell ref="C103:C104"/>
    <mergeCell ref="F111:F113"/>
    <mergeCell ref="A101:A102"/>
    <mergeCell ref="B101:B102"/>
    <mergeCell ref="A65:I65"/>
    <mergeCell ref="D61:D64"/>
    <mergeCell ref="I61:I64"/>
    <mergeCell ref="K65:M65"/>
    <mergeCell ref="E61:E64"/>
    <mergeCell ref="L61:L64"/>
    <mergeCell ref="A58:A59"/>
    <mergeCell ref="M58:M59"/>
    <mergeCell ref="H58:H59"/>
    <mergeCell ref="B58:B59"/>
    <mergeCell ref="C58:C59"/>
    <mergeCell ref="D58:D59"/>
    <mergeCell ref="C61:C64"/>
    <mergeCell ref="A66:M66"/>
    <mergeCell ref="M54:M55"/>
    <mergeCell ref="I54:I55"/>
    <mergeCell ref="K56:K57"/>
    <mergeCell ref="F54:F55"/>
    <mergeCell ref="A48:A49"/>
    <mergeCell ref="B48:B49"/>
    <mergeCell ref="C48:C49"/>
    <mergeCell ref="E56:E57"/>
    <mergeCell ref="A56:A57"/>
    <mergeCell ref="D48:D49"/>
    <mergeCell ref="B56:B57"/>
    <mergeCell ref="B54:B55"/>
    <mergeCell ref="A52:A53"/>
    <mergeCell ref="B52:B53"/>
    <mergeCell ref="M52:M53"/>
    <mergeCell ref="A54:A55"/>
    <mergeCell ref="M56:M57"/>
    <mergeCell ref="D54:D55"/>
    <mergeCell ref="L54:L55"/>
    <mergeCell ref="D56:D57"/>
    <mergeCell ref="C52:C53"/>
    <mergeCell ref="D52:D53"/>
    <mergeCell ref="L56:L57"/>
    <mergeCell ref="C54:C55"/>
    <mergeCell ref="A50:A51"/>
    <mergeCell ref="B50:B51"/>
    <mergeCell ref="C50:C51"/>
    <mergeCell ref="E48:E49"/>
    <mergeCell ref="E52:E53"/>
    <mergeCell ref="L58:L59"/>
    <mergeCell ref="C56:C57"/>
    <mergeCell ref="F56:F57"/>
    <mergeCell ref="I58:I59"/>
    <mergeCell ref="K58:K59"/>
    <mergeCell ref="H56:H57"/>
    <mergeCell ref="I56:I57"/>
    <mergeCell ref="K54:K55"/>
    <mergeCell ref="E54:E55"/>
    <mergeCell ref="F52:F53"/>
    <mergeCell ref="H52:H53"/>
    <mergeCell ref="E58:E59"/>
    <mergeCell ref="F58:F59"/>
    <mergeCell ref="D50:D51"/>
    <mergeCell ref="E50:E51"/>
    <mergeCell ref="H54:H55"/>
    <mergeCell ref="I52:I53"/>
    <mergeCell ref="K52:K53"/>
    <mergeCell ref="L52:L53"/>
    <mergeCell ref="I50:I51"/>
    <mergeCell ref="K50:K51"/>
    <mergeCell ref="L50:L51"/>
    <mergeCell ref="F50:F51"/>
    <mergeCell ref="H50:H51"/>
    <mergeCell ref="L44:L45"/>
    <mergeCell ref="H48:H49"/>
    <mergeCell ref="E46:E47"/>
    <mergeCell ref="M48:M49"/>
    <mergeCell ref="L46:L47"/>
    <mergeCell ref="L48:L49"/>
    <mergeCell ref="M50:M51"/>
    <mergeCell ref="F46:F47"/>
    <mergeCell ref="H46:H47"/>
    <mergeCell ref="I48:I49"/>
    <mergeCell ref="K48:K49"/>
    <mergeCell ref="F48:F49"/>
    <mergeCell ref="M46:M47"/>
    <mergeCell ref="I46:I47"/>
    <mergeCell ref="K46:K47"/>
    <mergeCell ref="A43:M43"/>
    <mergeCell ref="A44:A45"/>
    <mergeCell ref="F44:F45"/>
    <mergeCell ref="H44:H45"/>
    <mergeCell ref="I44:I45"/>
    <mergeCell ref="B44:B45"/>
    <mergeCell ref="C44:C45"/>
    <mergeCell ref="D44:D45"/>
    <mergeCell ref="A46:A47"/>
    <mergeCell ref="B46:B47"/>
    <mergeCell ref="C46:C47"/>
    <mergeCell ref="D46:D47"/>
    <mergeCell ref="K1:M1"/>
    <mergeCell ref="A7:M7"/>
    <mergeCell ref="A10:M10"/>
    <mergeCell ref="I11:I13"/>
    <mergeCell ref="E44:E45"/>
    <mergeCell ref="K44:K45"/>
    <mergeCell ref="A1:C1"/>
    <mergeCell ref="M44:M45"/>
    <mergeCell ref="A23:M23"/>
    <mergeCell ref="A27:H27"/>
    <mergeCell ref="K27:M27"/>
    <mergeCell ref="A28:M28"/>
    <mergeCell ref="A42:H42"/>
    <mergeCell ref="K42:M42"/>
    <mergeCell ref="A22:H22"/>
    <mergeCell ref="K22:M22"/>
  </mergeCells>
  <phoneticPr fontId="32" type="noConversion"/>
  <pageMargins left="0.23622047244094491" right="0.23622047244094491" top="0.74803149606299213" bottom="0.74803149606299213" header="0.31496062992125984" footer="0.31496062992125984"/>
  <pageSetup paperSize="9" scale="68" fitToHeight="1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view="pageBreakPreview" topLeftCell="A7" zoomScale="75" zoomScaleNormal="85" zoomScaleSheetLayoutView="100" workbookViewId="0">
      <selection activeCell="A14" sqref="A14:M14"/>
    </sheetView>
  </sheetViews>
  <sheetFormatPr defaultColWidth="9.140625" defaultRowHeight="15" x14ac:dyDescent="0.25"/>
  <cols>
    <col min="1" max="1" width="5.140625" style="160" customWidth="1"/>
    <col min="2" max="2" width="43.140625" style="160" customWidth="1"/>
    <col min="3" max="3" width="7.28515625" style="160" hidden="1" customWidth="1"/>
    <col min="4" max="4" width="7.140625" style="160" hidden="1" customWidth="1"/>
    <col min="5" max="5" width="6.5703125" style="160" hidden="1" customWidth="1"/>
    <col min="6" max="6" width="9.28515625" style="160" hidden="1" customWidth="1"/>
    <col min="7" max="7" width="63.5703125" style="160" customWidth="1"/>
    <col min="8" max="8" width="12.42578125" style="160" bestFit="1" customWidth="1"/>
    <col min="9" max="9" width="15.85546875" style="160" hidden="1" customWidth="1"/>
    <col min="10" max="10" width="15" style="160" customWidth="1"/>
    <col min="11" max="11" width="14.7109375" style="160" customWidth="1"/>
    <col min="12" max="12" width="17.28515625" style="160" customWidth="1"/>
    <col min="13" max="13" width="13.7109375" style="160" customWidth="1"/>
    <col min="14" max="14" width="9.140625" style="160" customWidth="1"/>
    <col min="15" max="15" width="16.42578125" style="160" customWidth="1"/>
    <col min="16" max="16384" width="9.140625" style="160"/>
  </cols>
  <sheetData>
    <row r="1" spans="1:13" ht="15.75" hidden="1" x14ac:dyDescent="0.25">
      <c r="A1" s="255" t="s">
        <v>0</v>
      </c>
      <c r="B1" s="255"/>
      <c r="C1" s="255"/>
      <c r="D1" s="7"/>
      <c r="E1" s="7"/>
      <c r="F1" s="7"/>
      <c r="G1" s="8"/>
      <c r="H1" s="9"/>
      <c r="I1" s="87"/>
      <c r="J1" s="87" t="s">
        <v>1</v>
      </c>
      <c r="K1" s="9"/>
      <c r="L1" s="7"/>
      <c r="M1" s="1"/>
    </row>
    <row r="2" spans="1:13" ht="15.75" hidden="1" x14ac:dyDescent="0.25">
      <c r="A2" s="10" t="s">
        <v>2</v>
      </c>
      <c r="B2" s="10"/>
      <c r="C2" s="11"/>
      <c r="D2" s="10"/>
      <c r="E2" s="10"/>
      <c r="F2" s="10"/>
      <c r="G2" s="7"/>
      <c r="H2" s="9"/>
      <c r="I2" s="12"/>
      <c r="J2" s="12" t="s">
        <v>3</v>
      </c>
      <c r="K2" s="9"/>
      <c r="L2" s="9"/>
      <c r="M2" s="1"/>
    </row>
    <row r="3" spans="1:13" ht="15.75" hidden="1" x14ac:dyDescent="0.25">
      <c r="A3" s="10" t="s">
        <v>4</v>
      </c>
      <c r="B3" s="10"/>
      <c r="C3" s="11"/>
      <c r="D3" s="7"/>
      <c r="E3" s="7"/>
      <c r="F3" s="7"/>
      <c r="G3" s="7"/>
      <c r="H3" s="9"/>
      <c r="I3" s="12"/>
      <c r="J3" s="12" t="s">
        <v>5</v>
      </c>
      <c r="K3" s="7"/>
      <c r="L3" s="9"/>
      <c r="M3" s="1"/>
    </row>
    <row r="4" spans="1:13" ht="15.75" hidden="1" x14ac:dyDescent="0.25">
      <c r="A4" s="13"/>
      <c r="B4" s="13"/>
      <c r="C4" s="14"/>
      <c r="D4" s="13"/>
      <c r="E4" s="13"/>
      <c r="F4" s="13"/>
      <c r="G4" s="7"/>
      <c r="H4" s="15"/>
      <c r="I4" s="15"/>
      <c r="J4" s="15"/>
      <c r="K4" s="7"/>
      <c r="L4" s="9"/>
      <c r="M4" s="1"/>
    </row>
    <row r="5" spans="1:13" ht="18.75" hidden="1" x14ac:dyDescent="0.25">
      <c r="A5" s="255" t="s">
        <v>6</v>
      </c>
      <c r="B5" s="255"/>
      <c r="C5" s="255"/>
      <c r="D5" s="255"/>
      <c r="E5" s="255"/>
      <c r="F5" s="255"/>
      <c r="G5" s="255"/>
      <c r="H5" s="9"/>
      <c r="I5" s="9"/>
      <c r="J5" s="10" t="s">
        <v>7</v>
      </c>
      <c r="K5" s="10"/>
      <c r="L5" s="10"/>
      <c r="M5" s="2"/>
    </row>
    <row r="6" spans="1:13" ht="21" hidden="1" x14ac:dyDescent="0.25">
      <c r="A6" s="3"/>
      <c r="B6" s="3"/>
      <c r="C6" s="3"/>
      <c r="D6" s="3"/>
      <c r="E6" s="3"/>
      <c r="F6" s="3"/>
      <c r="G6" s="4"/>
      <c r="H6" s="5"/>
      <c r="I6" s="5"/>
      <c r="J6" s="5"/>
      <c r="K6" s="5"/>
      <c r="L6" s="3"/>
      <c r="M6" s="6"/>
    </row>
    <row r="7" spans="1:13" ht="39.6" customHeight="1" x14ac:dyDescent="0.3">
      <c r="A7" s="3"/>
      <c r="B7" s="3"/>
      <c r="C7" s="3"/>
      <c r="D7" s="3"/>
      <c r="E7" s="3"/>
      <c r="F7" s="3"/>
      <c r="G7" s="4"/>
      <c r="H7" s="304" t="s">
        <v>654</v>
      </c>
      <c r="I7" s="304"/>
      <c r="J7" s="304"/>
      <c r="K7" s="304"/>
      <c r="L7" s="212"/>
      <c r="M7" s="212"/>
    </row>
    <row r="8" spans="1:13" ht="2.4500000000000002" customHeight="1" x14ac:dyDescent="0.25">
      <c r="A8" s="3"/>
      <c r="B8" s="3"/>
      <c r="C8" s="3"/>
      <c r="D8" s="3"/>
      <c r="E8" s="3"/>
      <c r="F8" s="3"/>
      <c r="G8" s="4"/>
      <c r="H8" s="303" t="s">
        <v>656</v>
      </c>
      <c r="I8" s="303"/>
      <c r="J8" s="303"/>
      <c r="K8" s="303"/>
      <c r="L8" s="303"/>
      <c r="M8" s="303"/>
    </row>
    <row r="9" spans="1:13" ht="21" hidden="1" customHeight="1" x14ac:dyDescent="0.25">
      <c r="A9" s="3"/>
      <c r="B9" s="3"/>
      <c r="C9" s="3"/>
      <c r="D9" s="3"/>
      <c r="E9" s="3"/>
      <c r="F9" s="3"/>
      <c r="G9" s="4"/>
      <c r="H9" s="303"/>
      <c r="I9" s="303"/>
      <c r="J9" s="303"/>
      <c r="K9" s="303"/>
      <c r="L9" s="303"/>
      <c r="M9" s="303"/>
    </row>
    <row r="10" spans="1:13" ht="0.6" customHeight="1" x14ac:dyDescent="0.25">
      <c r="A10" s="3"/>
      <c r="B10" s="3"/>
      <c r="C10" s="3"/>
      <c r="D10" s="3"/>
      <c r="E10" s="3"/>
      <c r="F10" s="3"/>
      <c r="G10" s="4"/>
      <c r="H10" s="303"/>
      <c r="I10" s="303"/>
      <c r="J10" s="303"/>
      <c r="K10" s="303"/>
      <c r="L10" s="303"/>
      <c r="M10" s="303"/>
    </row>
    <row r="11" spans="1:13" ht="21" hidden="1" customHeight="1" x14ac:dyDescent="0.25">
      <c r="A11" s="3"/>
      <c r="B11" s="3"/>
      <c r="C11" s="3"/>
      <c r="D11" s="3"/>
      <c r="E11" s="3"/>
      <c r="F11" s="3"/>
      <c r="G11" s="4"/>
      <c r="H11" s="303"/>
      <c r="I11" s="303"/>
      <c r="J11" s="303"/>
      <c r="K11" s="303"/>
      <c r="L11" s="303"/>
      <c r="M11" s="303"/>
    </row>
    <row r="12" spans="1:13" ht="21" customHeight="1" x14ac:dyDescent="0.25">
      <c r="A12" s="3"/>
      <c r="B12" s="3"/>
      <c r="C12" s="3"/>
      <c r="D12" s="3"/>
      <c r="E12" s="3"/>
      <c r="F12" s="3"/>
      <c r="G12" s="4"/>
      <c r="H12" s="303"/>
      <c r="I12" s="303"/>
      <c r="J12" s="303"/>
      <c r="K12" s="303"/>
      <c r="L12" s="303"/>
      <c r="M12" s="303"/>
    </row>
    <row r="13" spans="1:13" ht="36" customHeight="1" x14ac:dyDescent="0.25">
      <c r="A13" s="3"/>
      <c r="B13" s="3"/>
      <c r="C13" s="3"/>
      <c r="D13" s="3"/>
      <c r="E13" s="3"/>
      <c r="F13" s="3"/>
      <c r="G13" s="4"/>
      <c r="H13" s="303"/>
      <c r="I13" s="303"/>
      <c r="J13" s="303"/>
      <c r="K13" s="303"/>
      <c r="L13" s="303"/>
      <c r="M13" s="303"/>
    </row>
    <row r="14" spans="1:13" ht="55.15" customHeight="1" x14ac:dyDescent="0.3">
      <c r="A14" s="298" t="s">
        <v>655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</row>
    <row r="15" spans="1:13" ht="15.75" hidden="1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7"/>
      <c r="K15" s="16"/>
      <c r="L15" s="16"/>
      <c r="M15" s="16"/>
    </row>
    <row r="16" spans="1:13" ht="15.7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7"/>
      <c r="K16" s="16"/>
      <c r="L16" s="16"/>
      <c r="M16" s="16"/>
    </row>
    <row r="17" spans="1:13" ht="96.75" customHeight="1" thickBot="1" x14ac:dyDescent="0.3">
      <c r="A17" s="60" t="s">
        <v>8</v>
      </c>
      <c r="B17" s="60" t="s">
        <v>9</v>
      </c>
      <c r="C17" s="60" t="s">
        <v>10</v>
      </c>
      <c r="D17" s="60" t="s">
        <v>11</v>
      </c>
      <c r="E17" s="60" t="s">
        <v>12</v>
      </c>
      <c r="F17" s="60" t="s">
        <v>13</v>
      </c>
      <c r="G17" s="60" t="s">
        <v>14</v>
      </c>
      <c r="H17" s="60" t="s">
        <v>15</v>
      </c>
      <c r="I17" s="60" t="s">
        <v>16</v>
      </c>
      <c r="J17" s="85" t="s">
        <v>17</v>
      </c>
      <c r="K17" s="60" t="s">
        <v>18</v>
      </c>
      <c r="L17" s="60" t="s">
        <v>19</v>
      </c>
      <c r="M17" s="60" t="s">
        <v>20</v>
      </c>
    </row>
    <row r="18" spans="1:13" ht="15.75" customHeight="1" thickBot="1" x14ac:dyDescent="0.3">
      <c r="A18" s="305" t="s">
        <v>275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7"/>
    </row>
    <row r="19" spans="1:13" ht="15.75" customHeight="1" x14ac:dyDescent="0.25">
      <c r="A19" s="154"/>
      <c r="B19" s="154" t="s">
        <v>635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</row>
    <row r="20" spans="1:13" ht="15.75" customHeight="1" x14ac:dyDescent="0.25">
      <c r="A20" s="61">
        <v>1</v>
      </c>
      <c r="B20" s="161" t="s">
        <v>598</v>
      </c>
      <c r="C20" s="162"/>
      <c r="D20" s="163">
        <v>1975</v>
      </c>
      <c r="E20" s="164">
        <v>5</v>
      </c>
      <c r="F20" s="165"/>
      <c r="G20" s="166" t="s">
        <v>605</v>
      </c>
      <c r="H20" s="167" t="s">
        <v>604</v>
      </c>
      <c r="I20" s="300">
        <v>6405.09</v>
      </c>
      <c r="J20" s="168">
        <v>2999.95</v>
      </c>
      <c r="K20" s="61" t="s">
        <v>579</v>
      </c>
      <c r="L20" s="61">
        <v>2013</v>
      </c>
      <c r="M20" s="61" t="s">
        <v>275</v>
      </c>
    </row>
    <row r="21" spans="1:13" ht="15.75" customHeight="1" x14ac:dyDescent="0.25">
      <c r="A21" s="18">
        <v>2</v>
      </c>
      <c r="B21" s="62" t="s">
        <v>599</v>
      </c>
      <c r="C21" s="18" t="s">
        <v>25</v>
      </c>
      <c r="D21" s="18">
        <v>1965</v>
      </c>
      <c r="E21" s="18">
        <v>5</v>
      </c>
      <c r="F21" s="18">
        <v>3548</v>
      </c>
      <c r="G21" s="169" t="s">
        <v>602</v>
      </c>
      <c r="H21" s="170" t="s">
        <v>603</v>
      </c>
      <c r="I21" s="301"/>
      <c r="J21" s="142">
        <v>1345.24</v>
      </c>
      <c r="K21" s="61" t="s">
        <v>579</v>
      </c>
      <c r="L21" s="18">
        <v>2013</v>
      </c>
      <c r="M21" s="61" t="s">
        <v>275</v>
      </c>
    </row>
    <row r="22" spans="1:13" ht="18" customHeight="1" x14ac:dyDescent="0.25">
      <c r="A22" s="18">
        <v>3</v>
      </c>
      <c r="B22" s="171" t="s">
        <v>648</v>
      </c>
      <c r="C22" s="172" t="s">
        <v>25</v>
      </c>
      <c r="D22" s="173">
        <v>1962</v>
      </c>
      <c r="E22" s="173">
        <v>5</v>
      </c>
      <c r="F22" s="173">
        <v>3514</v>
      </c>
      <c r="G22" s="157" t="s">
        <v>210</v>
      </c>
      <c r="H22" s="174">
        <v>995</v>
      </c>
      <c r="I22" s="302"/>
      <c r="J22" s="159">
        <v>1336.39</v>
      </c>
      <c r="K22" s="61" t="s">
        <v>579</v>
      </c>
      <c r="L22" s="18">
        <v>2013</v>
      </c>
      <c r="M22" s="61" t="s">
        <v>275</v>
      </c>
    </row>
    <row r="23" spans="1:13" ht="15.75" customHeight="1" x14ac:dyDescent="0.25">
      <c r="A23" s="18"/>
      <c r="B23" s="175" t="s">
        <v>629</v>
      </c>
      <c r="C23" s="176"/>
      <c r="D23" s="177"/>
      <c r="E23" s="178"/>
      <c r="F23" s="173"/>
      <c r="G23" s="157"/>
      <c r="H23" s="174"/>
      <c r="I23" s="18"/>
      <c r="J23" s="159"/>
      <c r="K23" s="61"/>
      <c r="L23" s="18"/>
      <c r="M23" s="61"/>
    </row>
    <row r="24" spans="1:13" ht="15.75" customHeight="1" x14ac:dyDescent="0.25">
      <c r="A24" s="18">
        <v>5</v>
      </c>
      <c r="B24" s="155" t="s">
        <v>641</v>
      </c>
      <c r="C24" s="176"/>
      <c r="D24" s="177"/>
      <c r="E24" s="178"/>
      <c r="F24" s="173"/>
      <c r="G24" s="157" t="s">
        <v>644</v>
      </c>
      <c r="H24" s="158" t="s">
        <v>643</v>
      </c>
      <c r="I24" s="18"/>
      <c r="J24" s="159">
        <f>J25*10/100</f>
        <v>228.49</v>
      </c>
      <c r="K24" s="61" t="s">
        <v>564</v>
      </c>
      <c r="L24" s="18">
        <v>2013</v>
      </c>
      <c r="M24" s="61" t="s">
        <v>275</v>
      </c>
    </row>
    <row r="25" spans="1:13" ht="15.75" customHeight="1" x14ac:dyDescent="0.25">
      <c r="A25" s="18">
        <v>6</v>
      </c>
      <c r="B25" s="155" t="s">
        <v>641</v>
      </c>
      <c r="C25" s="156"/>
      <c r="D25" s="156"/>
      <c r="E25" s="156"/>
      <c r="F25" s="156"/>
      <c r="G25" s="157" t="s">
        <v>607</v>
      </c>
      <c r="H25" s="158" t="s">
        <v>643</v>
      </c>
      <c r="I25" s="18"/>
      <c r="J25" s="159">
        <v>2284.9</v>
      </c>
      <c r="K25" s="61" t="s">
        <v>564</v>
      </c>
      <c r="L25" s="18">
        <v>2013</v>
      </c>
      <c r="M25" s="61" t="s">
        <v>275</v>
      </c>
    </row>
    <row r="26" spans="1:13" ht="15.75" customHeight="1" x14ac:dyDescent="0.25">
      <c r="A26" s="18">
        <v>7</v>
      </c>
      <c r="B26" s="179" t="s">
        <v>639</v>
      </c>
      <c r="C26" s="156"/>
      <c r="D26" s="156"/>
      <c r="E26" s="156"/>
      <c r="F26" s="156"/>
      <c r="G26" s="157" t="s">
        <v>608</v>
      </c>
      <c r="H26" s="158" t="s">
        <v>630</v>
      </c>
      <c r="I26" s="18"/>
      <c r="J26" s="159">
        <v>90.474000000000004</v>
      </c>
      <c r="K26" s="61" t="s">
        <v>579</v>
      </c>
      <c r="L26" s="18">
        <v>2013</v>
      </c>
      <c r="M26" s="61" t="s">
        <v>275</v>
      </c>
    </row>
    <row r="27" spans="1:13" ht="15.75" customHeight="1" x14ac:dyDescent="0.25">
      <c r="A27" s="18">
        <v>8</v>
      </c>
      <c r="B27" s="179" t="s">
        <v>640</v>
      </c>
      <c r="C27" s="176"/>
      <c r="D27" s="177"/>
      <c r="E27" s="173"/>
      <c r="F27" s="173"/>
      <c r="G27" s="157" t="s">
        <v>608</v>
      </c>
      <c r="H27" s="158" t="s">
        <v>630</v>
      </c>
      <c r="I27" s="18"/>
      <c r="J27" s="159">
        <v>175.44300000000001</v>
      </c>
      <c r="K27" s="61" t="s">
        <v>579</v>
      </c>
      <c r="L27" s="18">
        <v>2013</v>
      </c>
      <c r="M27" s="61" t="s">
        <v>275</v>
      </c>
    </row>
    <row r="28" spans="1:13" ht="15.75" customHeight="1" x14ac:dyDescent="0.25">
      <c r="A28" s="18">
        <v>9</v>
      </c>
      <c r="B28" s="180" t="s">
        <v>632</v>
      </c>
      <c r="C28" s="176"/>
      <c r="D28" s="177"/>
      <c r="E28" s="173"/>
      <c r="F28" s="173"/>
      <c r="G28" s="157" t="s">
        <v>633</v>
      </c>
      <c r="H28" s="181" t="s">
        <v>634</v>
      </c>
      <c r="I28" s="153"/>
      <c r="J28" s="159">
        <v>427.25</v>
      </c>
      <c r="K28" s="61" t="s">
        <v>579</v>
      </c>
      <c r="L28" s="18">
        <v>2013</v>
      </c>
      <c r="M28" s="61"/>
    </row>
    <row r="29" spans="1:13" s="189" customFormat="1" ht="15.75" customHeight="1" x14ac:dyDescent="0.25">
      <c r="A29" s="125"/>
      <c r="B29" s="182" t="s">
        <v>636</v>
      </c>
      <c r="C29" s="183"/>
      <c r="D29" s="184"/>
      <c r="E29" s="185"/>
      <c r="F29" s="185"/>
      <c r="G29" s="186"/>
      <c r="H29" s="187"/>
      <c r="I29" s="149"/>
      <c r="J29" s="188"/>
      <c r="K29" s="150"/>
      <c r="L29" s="125"/>
      <c r="M29" s="150"/>
    </row>
    <row r="30" spans="1:13" ht="31.5" customHeight="1" x14ac:dyDescent="0.25">
      <c r="A30" s="18">
        <v>10</v>
      </c>
      <c r="B30" s="190" t="s">
        <v>580</v>
      </c>
      <c r="C30" s="191"/>
      <c r="D30" s="191"/>
      <c r="E30" s="191"/>
      <c r="F30" s="191"/>
      <c r="G30" s="151" t="s">
        <v>649</v>
      </c>
      <c r="H30" s="190" t="s">
        <v>582</v>
      </c>
      <c r="I30" s="192"/>
      <c r="J30" s="193">
        <v>64.650000000000006</v>
      </c>
      <c r="K30" s="194" t="s">
        <v>579</v>
      </c>
      <c r="L30" s="194">
        <v>2013</v>
      </c>
      <c r="M30" s="194" t="s">
        <v>275</v>
      </c>
    </row>
    <row r="31" spans="1:13" ht="31.5" customHeight="1" x14ac:dyDescent="0.25">
      <c r="A31" s="18">
        <v>11</v>
      </c>
      <c r="B31" s="190" t="s">
        <v>642</v>
      </c>
      <c r="C31" s="191"/>
      <c r="D31" s="191"/>
      <c r="E31" s="191"/>
      <c r="F31" s="191"/>
      <c r="G31" s="151" t="s">
        <v>650</v>
      </c>
      <c r="H31" s="190" t="s">
        <v>646</v>
      </c>
      <c r="I31" s="192"/>
      <c r="J31" s="193">
        <f>J32*0.1</f>
        <v>3.0245000000000002</v>
      </c>
      <c r="K31" s="194" t="s">
        <v>83</v>
      </c>
      <c r="L31" s="194">
        <v>2013</v>
      </c>
      <c r="M31" s="194" t="s">
        <v>275</v>
      </c>
    </row>
    <row r="32" spans="1:13" ht="31.5" customHeight="1" x14ac:dyDescent="0.25">
      <c r="A32" s="18">
        <v>12</v>
      </c>
      <c r="B32" s="190" t="s">
        <v>645</v>
      </c>
      <c r="C32" s="191"/>
      <c r="D32" s="191"/>
      <c r="E32" s="191"/>
      <c r="F32" s="191"/>
      <c r="G32" s="151" t="s">
        <v>651</v>
      </c>
      <c r="H32" s="190" t="s">
        <v>646</v>
      </c>
      <c r="I32" s="192"/>
      <c r="J32" s="193">
        <v>30.245000000000001</v>
      </c>
      <c r="K32" s="194" t="s">
        <v>83</v>
      </c>
      <c r="L32" s="194">
        <v>2013</v>
      </c>
      <c r="M32" s="194" t="s">
        <v>275</v>
      </c>
    </row>
    <row r="33" spans="1:13" ht="93" customHeight="1" x14ac:dyDescent="0.25">
      <c r="A33" s="18">
        <v>13</v>
      </c>
      <c r="B33" s="191" t="s">
        <v>583</v>
      </c>
      <c r="C33" s="191"/>
      <c r="D33" s="191"/>
      <c r="E33" s="191"/>
      <c r="F33" s="191"/>
      <c r="G33" s="151" t="s">
        <v>652</v>
      </c>
      <c r="H33" s="191" t="s">
        <v>627</v>
      </c>
      <c r="I33" s="191"/>
      <c r="J33" s="193">
        <v>353.49</v>
      </c>
      <c r="K33" s="194" t="s">
        <v>579</v>
      </c>
      <c r="L33" s="194">
        <v>2013</v>
      </c>
      <c r="M33" s="194" t="s">
        <v>275</v>
      </c>
    </row>
    <row r="34" spans="1:13" ht="18.75" customHeight="1" x14ac:dyDescent="0.25">
      <c r="A34" s="18">
        <v>14</v>
      </c>
      <c r="B34" s="156" t="s">
        <v>610</v>
      </c>
      <c r="C34" s="191"/>
      <c r="D34" s="191"/>
      <c r="E34" s="191"/>
      <c r="F34" s="191"/>
      <c r="G34" s="156" t="s">
        <v>624</v>
      </c>
      <c r="H34" s="191" t="s">
        <v>617</v>
      </c>
      <c r="I34" s="191"/>
      <c r="J34" s="193">
        <f>J35*10/100</f>
        <v>11.406199999999998</v>
      </c>
      <c r="K34" s="194" t="s">
        <v>83</v>
      </c>
      <c r="L34" s="194">
        <v>2013</v>
      </c>
      <c r="M34" s="61" t="s">
        <v>275</v>
      </c>
    </row>
    <row r="35" spans="1:13" ht="15.75" x14ac:dyDescent="0.25">
      <c r="A35" s="195">
        <v>15</v>
      </c>
      <c r="B35" s="196" t="s">
        <v>610</v>
      </c>
      <c r="C35" s="196"/>
      <c r="D35" s="196"/>
      <c r="E35" s="196"/>
      <c r="F35" s="196"/>
      <c r="G35" s="197" t="s">
        <v>623</v>
      </c>
      <c r="H35" s="196" t="s">
        <v>617</v>
      </c>
      <c r="I35" s="196"/>
      <c r="J35" s="198">
        <v>114.062</v>
      </c>
      <c r="K35" s="196" t="s">
        <v>83</v>
      </c>
      <c r="L35" s="194">
        <v>2013</v>
      </c>
      <c r="M35" s="194" t="s">
        <v>275</v>
      </c>
    </row>
    <row r="36" spans="1:13" ht="30" x14ac:dyDescent="0.25">
      <c r="A36" s="199">
        <v>16</v>
      </c>
      <c r="B36" s="156" t="s">
        <v>616</v>
      </c>
      <c r="C36" s="156"/>
      <c r="D36" s="156"/>
      <c r="E36" s="156"/>
      <c r="F36" s="156"/>
      <c r="G36" s="151" t="s">
        <v>653</v>
      </c>
      <c r="H36" s="156" t="s">
        <v>628</v>
      </c>
      <c r="I36" s="156"/>
      <c r="J36" s="200">
        <v>109.28</v>
      </c>
      <c r="K36" s="156" t="s">
        <v>579</v>
      </c>
      <c r="L36" s="194">
        <v>2013</v>
      </c>
      <c r="M36" s="61" t="s">
        <v>275</v>
      </c>
    </row>
    <row r="37" spans="1:13" ht="15.75" x14ac:dyDescent="0.25">
      <c r="A37" s="199"/>
      <c r="B37" s="201" t="s">
        <v>631</v>
      </c>
      <c r="C37" s="156"/>
      <c r="D37" s="156"/>
      <c r="E37" s="156"/>
      <c r="F37" s="156"/>
      <c r="G37" s="151"/>
      <c r="H37" s="156"/>
      <c r="I37" s="156"/>
      <c r="J37" s="200"/>
      <c r="K37" s="156"/>
      <c r="L37" s="156"/>
      <c r="M37" s="156"/>
    </row>
    <row r="38" spans="1:13" ht="15.75" x14ac:dyDescent="0.25">
      <c r="A38" s="199">
        <v>17</v>
      </c>
      <c r="B38" s="156" t="s">
        <v>638</v>
      </c>
      <c r="C38" s="156"/>
      <c r="D38" s="156"/>
      <c r="E38" s="156"/>
      <c r="F38" s="156"/>
      <c r="G38" s="151"/>
      <c r="H38" s="156"/>
      <c r="I38" s="156"/>
      <c r="J38" s="200">
        <v>690.01</v>
      </c>
      <c r="K38" s="156"/>
      <c r="L38" s="156"/>
      <c r="M38" s="156"/>
    </row>
    <row r="39" spans="1:13" ht="15.75" x14ac:dyDescent="0.25">
      <c r="A39" s="199">
        <v>18</v>
      </c>
      <c r="B39" s="156" t="s">
        <v>647</v>
      </c>
      <c r="C39" s="156"/>
      <c r="D39" s="156"/>
      <c r="E39" s="156"/>
      <c r="F39" s="156"/>
      <c r="G39" s="151"/>
      <c r="H39" s="156"/>
      <c r="I39" s="156"/>
      <c r="J39" s="200">
        <v>300</v>
      </c>
      <c r="K39" s="156"/>
      <c r="L39" s="156"/>
      <c r="M39" s="156"/>
    </row>
    <row r="40" spans="1:13" ht="15.75" x14ac:dyDescent="0.25">
      <c r="H40" s="152" t="s">
        <v>625</v>
      </c>
      <c r="J40" s="202">
        <f>SUM(J20:J39)</f>
        <v>10564.304699999999</v>
      </c>
    </row>
    <row r="41" spans="1:13" hidden="1" x14ac:dyDescent="0.25">
      <c r="J41" s="203"/>
      <c r="L41" s="189" t="s">
        <v>622</v>
      </c>
      <c r="M41" s="189"/>
    </row>
    <row r="42" spans="1:13" hidden="1" x14ac:dyDescent="0.25">
      <c r="G42" s="160" t="s">
        <v>626</v>
      </c>
      <c r="J42" s="204">
        <f>M46</f>
        <v>10563</v>
      </c>
      <c r="L42" s="189" t="s">
        <v>637</v>
      </c>
      <c r="M42" s="205">
        <v>42250</v>
      </c>
    </row>
    <row r="43" spans="1:13" hidden="1" x14ac:dyDescent="0.25">
      <c r="J43" s="206"/>
      <c r="L43" s="189" t="s">
        <v>618</v>
      </c>
      <c r="M43" s="205">
        <v>9269.7999999999993</v>
      </c>
    </row>
    <row r="44" spans="1:13" hidden="1" x14ac:dyDescent="0.25">
      <c r="J44" s="207"/>
      <c r="L44" s="189" t="s">
        <v>619</v>
      </c>
      <c r="M44" s="205">
        <v>22417.200000000001</v>
      </c>
    </row>
    <row r="45" spans="1:13" hidden="1" x14ac:dyDescent="0.25">
      <c r="J45" s="208"/>
      <c r="L45" s="189" t="s">
        <v>620</v>
      </c>
      <c r="M45" s="205">
        <f>SUM(M43:M44)</f>
        <v>31687</v>
      </c>
    </row>
    <row r="46" spans="1:13" hidden="1" x14ac:dyDescent="0.25">
      <c r="J46" s="208"/>
      <c r="L46" s="189" t="s">
        <v>621</v>
      </c>
      <c r="M46" s="205">
        <f>M42-M45</f>
        <v>10563</v>
      </c>
    </row>
    <row r="47" spans="1:13" hidden="1" x14ac:dyDescent="0.25"/>
    <row r="48" spans="1:13" hidden="1" x14ac:dyDescent="0.25"/>
    <row r="49" spans="1:13" hidden="1" x14ac:dyDescent="0.25"/>
    <row r="50" spans="1:13" hidden="1" x14ac:dyDescent="0.25"/>
    <row r="51" spans="1:13" ht="15.75" hidden="1" customHeight="1" x14ac:dyDescent="0.25">
      <c r="A51" s="18">
        <v>4</v>
      </c>
      <c r="B51" s="155" t="s">
        <v>600</v>
      </c>
      <c r="C51" s="209" t="s">
        <v>238</v>
      </c>
      <c r="D51" s="177">
        <v>1954</v>
      </c>
      <c r="E51" s="173">
        <v>5</v>
      </c>
      <c r="F51" s="173">
        <v>5477</v>
      </c>
      <c r="G51" s="157" t="s">
        <v>613</v>
      </c>
      <c r="H51" s="174" t="s">
        <v>614</v>
      </c>
      <c r="I51" s="18"/>
      <c r="J51" s="210">
        <v>360</v>
      </c>
      <c r="K51" s="61" t="s">
        <v>564</v>
      </c>
      <c r="L51" s="18">
        <v>2013</v>
      </c>
      <c r="M51" s="61" t="s">
        <v>275</v>
      </c>
    </row>
    <row r="52" spans="1:13" ht="15.75" hidden="1" customHeight="1" x14ac:dyDescent="0.25">
      <c r="A52" s="18">
        <v>5</v>
      </c>
      <c r="B52" s="155" t="s">
        <v>601</v>
      </c>
      <c r="C52" s="209" t="s">
        <v>238</v>
      </c>
      <c r="D52" s="177">
        <v>1960</v>
      </c>
      <c r="E52" s="173">
        <v>5</v>
      </c>
      <c r="F52" s="173">
        <v>2578</v>
      </c>
      <c r="G52" s="157" t="s">
        <v>615</v>
      </c>
      <c r="H52" s="174" t="s">
        <v>606</v>
      </c>
      <c r="I52" s="18"/>
      <c r="J52" s="210">
        <v>530</v>
      </c>
      <c r="K52" s="61" t="s">
        <v>609</v>
      </c>
      <c r="L52" s="18">
        <v>2013</v>
      </c>
      <c r="M52" s="61" t="s">
        <v>275</v>
      </c>
    </row>
    <row r="53" spans="1:13" ht="15.75" hidden="1" customHeight="1" x14ac:dyDescent="0.25">
      <c r="A53" s="18">
        <v>7</v>
      </c>
      <c r="B53" s="155" t="s">
        <v>611</v>
      </c>
      <c r="C53" s="176" t="s">
        <v>238</v>
      </c>
      <c r="D53" s="177">
        <v>1960</v>
      </c>
      <c r="E53" s="178">
        <v>5</v>
      </c>
      <c r="F53" s="173">
        <v>2643</v>
      </c>
      <c r="G53" s="157" t="s">
        <v>612</v>
      </c>
      <c r="H53" s="174" t="s">
        <v>606</v>
      </c>
      <c r="I53" s="18"/>
      <c r="J53" s="210">
        <v>530</v>
      </c>
      <c r="K53" s="61" t="s">
        <v>564</v>
      </c>
      <c r="L53" s="18">
        <v>2013</v>
      </c>
      <c r="M53" s="61" t="s">
        <v>275</v>
      </c>
    </row>
    <row r="54" spans="1:13" hidden="1" x14ac:dyDescent="0.25"/>
    <row r="55" spans="1:13" x14ac:dyDescent="0.25">
      <c r="J55" s="211"/>
    </row>
    <row r="56" spans="1:13" x14ac:dyDescent="0.25">
      <c r="J56" s="208"/>
    </row>
  </sheetData>
  <mergeCells count="7">
    <mergeCell ref="A1:C1"/>
    <mergeCell ref="A5:G5"/>
    <mergeCell ref="A14:M14"/>
    <mergeCell ref="I20:I22"/>
    <mergeCell ref="H8:M13"/>
    <mergeCell ref="H7:K7"/>
    <mergeCell ref="A18:M18"/>
  </mergeCells>
  <phoneticPr fontId="32" type="noConversion"/>
  <pageMargins left="1.41" right="0.23622047244094491" top="0" bottom="0.74803149606299213" header="0.31496062992125984" footer="0.31496062992125984"/>
  <pageSetup paperSize="9" scale="64" fitToWidth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workbookViewId="0">
      <selection activeCell="Q9" sqref="Q9"/>
    </sheetView>
  </sheetViews>
  <sheetFormatPr defaultRowHeight="15" x14ac:dyDescent="0.25"/>
  <cols>
    <col min="2" max="2" width="36.140625" customWidth="1"/>
    <col min="7" max="7" width="47.85546875" customWidth="1"/>
    <col min="8" max="8" width="15.85546875" customWidth="1"/>
    <col min="9" max="9" width="20.42578125" hidden="1" customWidth="1"/>
    <col min="10" max="10" width="15.85546875" customWidth="1"/>
    <col min="11" max="11" width="16" customWidth="1"/>
    <col min="13" max="13" width="11.140625" customWidth="1"/>
  </cols>
  <sheetData>
    <row r="1" spans="1:13" ht="15.75" x14ac:dyDescent="0.25">
      <c r="A1" s="255" t="s">
        <v>0</v>
      </c>
      <c r="B1" s="255"/>
      <c r="C1" s="255"/>
      <c r="D1" s="7"/>
      <c r="E1" s="7"/>
      <c r="F1" s="7"/>
      <c r="G1" s="97"/>
      <c r="H1" s="9"/>
      <c r="I1" s="87"/>
      <c r="J1" s="136"/>
      <c r="K1" s="255" t="s">
        <v>542</v>
      </c>
      <c r="L1" s="255"/>
      <c r="M1" s="255"/>
    </row>
    <row r="2" spans="1:13" ht="15.75" x14ac:dyDescent="0.25">
      <c r="A2" s="10" t="s">
        <v>543</v>
      </c>
      <c r="B2" s="10"/>
      <c r="C2" s="11"/>
      <c r="D2" s="10"/>
      <c r="E2" s="10"/>
      <c r="F2" s="10"/>
      <c r="G2" s="7"/>
      <c r="H2" s="9"/>
      <c r="I2" s="12"/>
      <c r="J2" s="137"/>
      <c r="K2" s="10" t="s">
        <v>592</v>
      </c>
      <c r="L2" s="10"/>
      <c r="M2" s="11"/>
    </row>
    <row r="3" spans="1:13" ht="15.75" x14ac:dyDescent="0.25">
      <c r="A3" s="10" t="s">
        <v>4</v>
      </c>
      <c r="B3" s="10"/>
      <c r="C3" s="11"/>
      <c r="D3" s="7"/>
      <c r="E3" s="7"/>
      <c r="F3" s="7"/>
      <c r="G3" s="7"/>
      <c r="H3" s="9"/>
      <c r="I3" s="12"/>
      <c r="J3" s="137"/>
      <c r="K3" s="10" t="s">
        <v>4</v>
      </c>
      <c r="L3" s="10"/>
      <c r="M3" s="11"/>
    </row>
    <row r="4" spans="1:13" x14ac:dyDescent="0.25">
      <c r="A4" s="13"/>
      <c r="B4" s="13"/>
      <c r="C4" s="14"/>
      <c r="D4" s="13"/>
      <c r="E4" s="13"/>
      <c r="F4" s="13"/>
      <c r="G4" s="7"/>
      <c r="H4" s="15"/>
      <c r="I4" s="15"/>
      <c r="J4" s="138"/>
      <c r="K4" s="13"/>
      <c r="L4" s="13"/>
      <c r="M4" s="14"/>
    </row>
    <row r="5" spans="1:13" ht="15.75" x14ac:dyDescent="0.25">
      <c r="A5" s="10" t="s">
        <v>544</v>
      </c>
      <c r="B5" s="10"/>
      <c r="C5" s="10"/>
      <c r="D5" s="10"/>
      <c r="E5" s="10"/>
      <c r="F5" s="10"/>
      <c r="G5" s="10"/>
      <c r="H5" s="9"/>
      <c r="I5" s="9"/>
      <c r="J5" s="139"/>
      <c r="K5" s="10" t="s">
        <v>591</v>
      </c>
      <c r="L5" s="10"/>
      <c r="M5" s="10"/>
    </row>
    <row r="6" spans="1:13" ht="21" x14ac:dyDescent="0.25">
      <c r="A6" s="3"/>
      <c r="B6" s="3"/>
      <c r="C6" s="3"/>
      <c r="D6" s="3"/>
      <c r="E6" s="3"/>
      <c r="F6" s="3"/>
      <c r="G6" s="98"/>
      <c r="H6" s="5"/>
      <c r="I6" s="5"/>
      <c r="J6" s="140"/>
      <c r="K6" s="5"/>
      <c r="L6" s="3"/>
      <c r="M6" s="6"/>
    </row>
    <row r="7" spans="1:13" ht="15.75" x14ac:dyDescent="0.25">
      <c r="A7" s="256" t="s">
        <v>274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</row>
    <row r="8" spans="1:13" ht="15.75" x14ac:dyDescent="0.25">
      <c r="A8" s="16"/>
      <c r="B8" s="16"/>
      <c r="C8" s="16"/>
      <c r="D8" s="16"/>
      <c r="E8" s="16"/>
      <c r="F8" s="16"/>
      <c r="G8" s="97"/>
      <c r="H8" s="16"/>
      <c r="I8" s="16"/>
      <c r="J8" s="141"/>
      <c r="K8" s="16"/>
      <c r="L8" s="16"/>
      <c r="M8" s="16"/>
    </row>
    <row r="9" spans="1:13" ht="78.75" x14ac:dyDescent="0.25">
      <c r="A9" s="18" t="s">
        <v>8</v>
      </c>
      <c r="B9" s="18" t="s">
        <v>9</v>
      </c>
      <c r="C9" s="18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42" t="s">
        <v>17</v>
      </c>
      <c r="K9" s="18" t="s">
        <v>18</v>
      </c>
      <c r="L9" s="18" t="s">
        <v>19</v>
      </c>
      <c r="M9" s="18" t="s">
        <v>20</v>
      </c>
    </row>
    <row r="10" spans="1:13" ht="15.75" x14ac:dyDescent="0.25">
      <c r="A10" s="258" t="s">
        <v>275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</row>
    <row r="11" spans="1:13" ht="17.25" hidden="1" customHeight="1" x14ac:dyDescent="0.25">
      <c r="A11" s="89">
        <v>162</v>
      </c>
      <c r="B11" s="90" t="s">
        <v>276</v>
      </c>
      <c r="C11" s="89"/>
      <c r="D11" s="89"/>
      <c r="E11" s="89"/>
      <c r="F11" s="89"/>
      <c r="G11" s="90" t="s">
        <v>277</v>
      </c>
      <c r="H11" s="89">
        <v>604</v>
      </c>
      <c r="I11" s="24">
        <v>1085992</v>
      </c>
      <c r="J11" s="24">
        <v>1085.992</v>
      </c>
      <c r="K11" s="90" t="s">
        <v>21</v>
      </c>
      <c r="L11" s="89">
        <v>2013</v>
      </c>
      <c r="M11" s="89" t="s">
        <v>275</v>
      </c>
    </row>
    <row r="12" spans="1:13" ht="21.75" hidden="1" customHeight="1" x14ac:dyDescent="0.25">
      <c r="A12" s="237">
        <v>163</v>
      </c>
      <c r="B12" s="237" t="s">
        <v>281</v>
      </c>
      <c r="C12" s="245"/>
      <c r="D12" s="245"/>
      <c r="E12" s="245"/>
      <c r="F12" s="245"/>
      <c r="G12" s="51" t="s">
        <v>282</v>
      </c>
      <c r="H12" s="89" t="s">
        <v>283</v>
      </c>
      <c r="I12" s="24">
        <v>520000</v>
      </c>
      <c r="J12" s="24">
        <v>334.26</v>
      </c>
      <c r="K12" s="90" t="s">
        <v>280</v>
      </c>
      <c r="L12" s="245">
        <v>2013</v>
      </c>
      <c r="M12" s="245" t="s">
        <v>275</v>
      </c>
    </row>
    <row r="13" spans="1:13" ht="18" hidden="1" customHeight="1" x14ac:dyDescent="0.25">
      <c r="A13" s="237"/>
      <c r="B13" s="237"/>
      <c r="C13" s="245"/>
      <c r="D13" s="245"/>
      <c r="E13" s="245"/>
      <c r="F13" s="245"/>
      <c r="G13" s="25" t="s">
        <v>210</v>
      </c>
      <c r="H13" s="26" t="s">
        <v>284</v>
      </c>
      <c r="I13" s="27">
        <v>3458806</v>
      </c>
      <c r="J13" s="27">
        <v>3342.6</v>
      </c>
      <c r="K13" s="90" t="s">
        <v>83</v>
      </c>
      <c r="L13" s="245"/>
      <c r="M13" s="245"/>
    </row>
    <row r="14" spans="1:13" ht="18.75" hidden="1" customHeight="1" x14ac:dyDescent="0.25">
      <c r="A14" s="237"/>
      <c r="B14" s="237"/>
      <c r="C14" s="245"/>
      <c r="D14" s="245"/>
      <c r="E14" s="245"/>
      <c r="F14" s="245"/>
      <c r="G14" s="51" t="s">
        <v>566</v>
      </c>
      <c r="H14" s="89" t="s">
        <v>568</v>
      </c>
      <c r="I14" s="126"/>
      <c r="J14" s="24">
        <v>4626.3</v>
      </c>
      <c r="K14" s="253" t="s">
        <v>83</v>
      </c>
      <c r="L14" s="245"/>
      <c r="M14" s="245"/>
    </row>
    <row r="15" spans="1:13" ht="15.75" hidden="1" x14ac:dyDescent="0.25">
      <c r="A15" s="237"/>
      <c r="B15" s="237"/>
      <c r="C15" s="245"/>
      <c r="D15" s="245"/>
      <c r="E15" s="245"/>
      <c r="F15" s="245"/>
      <c r="G15" s="84" t="s">
        <v>567</v>
      </c>
      <c r="H15" s="84" t="s">
        <v>568</v>
      </c>
      <c r="I15" s="48"/>
      <c r="J15" s="143">
        <f>J14*10/100</f>
        <v>462.63</v>
      </c>
      <c r="K15" s="254"/>
      <c r="L15" s="245"/>
      <c r="M15" s="245"/>
    </row>
    <row r="16" spans="1:13" ht="24" hidden="1" customHeight="1" x14ac:dyDescent="0.25">
      <c r="A16" s="252"/>
      <c r="B16" s="252" t="s">
        <v>555</v>
      </c>
      <c r="C16" s="251"/>
      <c r="D16" s="251"/>
      <c r="E16" s="251"/>
      <c r="F16" s="251"/>
      <c r="G16" s="25" t="s">
        <v>292</v>
      </c>
      <c r="H16" s="26" t="s">
        <v>293</v>
      </c>
      <c r="I16" s="27">
        <v>250000</v>
      </c>
      <c r="J16" s="27">
        <f>J17*10/100</f>
        <v>309.11799999999999</v>
      </c>
      <c r="K16" s="90" t="s">
        <v>280</v>
      </c>
      <c r="L16" s="245">
        <v>2013</v>
      </c>
      <c r="M16" s="245" t="s">
        <v>275</v>
      </c>
    </row>
    <row r="17" spans="1:13" ht="15.75" hidden="1" customHeight="1" x14ac:dyDescent="0.25">
      <c r="A17" s="252"/>
      <c r="B17" s="252"/>
      <c r="C17" s="251"/>
      <c r="D17" s="251"/>
      <c r="E17" s="251"/>
      <c r="F17" s="251"/>
      <c r="G17" s="25" t="s">
        <v>294</v>
      </c>
      <c r="H17" s="26" t="s">
        <v>293</v>
      </c>
      <c r="I17" s="27">
        <f>38310.45*80</f>
        <v>3064836</v>
      </c>
      <c r="J17" s="27">
        <v>3091.18</v>
      </c>
      <c r="K17" s="90" t="s">
        <v>83</v>
      </c>
      <c r="L17" s="245"/>
      <c r="M17" s="245"/>
    </row>
    <row r="18" spans="1:13" ht="15.75" hidden="1" x14ac:dyDescent="0.25">
      <c r="A18" s="237">
        <v>165</v>
      </c>
      <c r="B18" s="237" t="s">
        <v>295</v>
      </c>
      <c r="C18" s="245"/>
      <c r="D18" s="245"/>
      <c r="E18" s="245"/>
      <c r="F18" s="245"/>
      <c r="G18" s="31" t="s">
        <v>277</v>
      </c>
      <c r="H18" s="26">
        <v>1088</v>
      </c>
      <c r="I18" s="27">
        <v>1956224</v>
      </c>
      <c r="J18" s="27">
        <v>1986.07</v>
      </c>
      <c r="K18" s="237" t="s">
        <v>21</v>
      </c>
      <c r="L18" s="245">
        <v>2013</v>
      </c>
      <c r="M18" s="245" t="s">
        <v>275</v>
      </c>
    </row>
    <row r="19" spans="1:13" ht="33.75" hidden="1" customHeight="1" x14ac:dyDescent="0.25">
      <c r="A19" s="237"/>
      <c r="B19" s="237"/>
      <c r="C19" s="245"/>
      <c r="D19" s="245"/>
      <c r="E19" s="245"/>
      <c r="F19" s="245"/>
      <c r="G19" s="25" t="s">
        <v>279</v>
      </c>
      <c r="H19" s="26">
        <v>1</v>
      </c>
      <c r="I19" s="27">
        <v>250000</v>
      </c>
      <c r="J19" s="27">
        <f>J20*10/100</f>
        <v>135.03299999999999</v>
      </c>
      <c r="K19" s="237"/>
      <c r="L19" s="245"/>
      <c r="M19" s="245"/>
    </row>
    <row r="20" spans="1:13" ht="18" hidden="1" customHeight="1" x14ac:dyDescent="0.25">
      <c r="A20" s="237"/>
      <c r="B20" s="237"/>
      <c r="C20" s="245"/>
      <c r="D20" s="245"/>
      <c r="E20" s="245"/>
      <c r="F20" s="245"/>
      <c r="G20" s="90" t="s">
        <v>278</v>
      </c>
      <c r="H20" s="89">
        <v>1</v>
      </c>
      <c r="I20" s="24">
        <v>1356562</v>
      </c>
      <c r="J20" s="24">
        <v>1350.33</v>
      </c>
      <c r="K20" s="237"/>
      <c r="L20" s="245"/>
      <c r="M20" s="245"/>
    </row>
    <row r="21" spans="1:13" ht="26.25" hidden="1" customHeight="1" x14ac:dyDescent="0.25">
      <c r="A21" s="90">
        <v>166</v>
      </c>
      <c r="B21" s="90" t="s">
        <v>296</v>
      </c>
      <c r="C21" s="89"/>
      <c r="D21" s="89"/>
      <c r="E21" s="89"/>
      <c r="F21" s="89"/>
      <c r="G21" s="90" t="s">
        <v>298</v>
      </c>
      <c r="H21" s="26" t="s">
        <v>299</v>
      </c>
      <c r="I21" s="27">
        <v>1655501</v>
      </c>
      <c r="J21" s="27">
        <v>1655.5</v>
      </c>
      <c r="K21" s="90" t="s">
        <v>21</v>
      </c>
      <c r="L21" s="89">
        <v>2013</v>
      </c>
      <c r="M21" s="89" t="s">
        <v>275</v>
      </c>
    </row>
    <row r="22" spans="1:13" ht="20.25" hidden="1" customHeight="1" x14ac:dyDescent="0.25">
      <c r="A22" s="89">
        <v>167</v>
      </c>
      <c r="B22" s="90" t="s">
        <v>597</v>
      </c>
      <c r="C22" s="89"/>
      <c r="D22" s="89"/>
      <c r="E22" s="89"/>
      <c r="F22" s="89"/>
      <c r="G22" s="90" t="s">
        <v>304</v>
      </c>
      <c r="H22" s="89" t="s">
        <v>305</v>
      </c>
      <c r="I22" s="24">
        <v>1338106.74</v>
      </c>
      <c r="J22" s="24">
        <v>1347.89</v>
      </c>
      <c r="K22" s="90" t="s">
        <v>88</v>
      </c>
      <c r="L22" s="89">
        <v>2013</v>
      </c>
      <c r="M22" s="89" t="s">
        <v>275</v>
      </c>
    </row>
    <row r="23" spans="1:13" ht="19.5" hidden="1" customHeight="1" x14ac:dyDescent="0.25">
      <c r="A23" s="237">
        <v>168</v>
      </c>
      <c r="B23" s="237" t="s">
        <v>312</v>
      </c>
      <c r="C23" s="245"/>
      <c r="D23" s="245"/>
      <c r="E23" s="245"/>
      <c r="F23" s="245"/>
      <c r="G23" s="51" t="s">
        <v>310</v>
      </c>
      <c r="H23" s="89" t="s">
        <v>311</v>
      </c>
      <c r="I23" s="24">
        <v>3831019.51</v>
      </c>
      <c r="J23" s="24">
        <v>3862.54</v>
      </c>
      <c r="K23" s="90" t="s">
        <v>88</v>
      </c>
      <c r="L23" s="245">
        <v>2013</v>
      </c>
      <c r="M23" s="245" t="s">
        <v>275</v>
      </c>
    </row>
    <row r="24" spans="1:13" ht="30" hidden="1" customHeight="1" x14ac:dyDescent="0.25">
      <c r="A24" s="237"/>
      <c r="B24" s="237"/>
      <c r="C24" s="245"/>
      <c r="D24" s="245"/>
      <c r="E24" s="245"/>
      <c r="F24" s="245"/>
      <c r="G24" s="25" t="s">
        <v>279</v>
      </c>
      <c r="H24" s="26">
        <v>1</v>
      </c>
      <c r="I24" s="27">
        <v>120000</v>
      </c>
      <c r="J24" s="27">
        <f>J25*10/100</f>
        <v>174.227</v>
      </c>
      <c r="K24" s="237" t="s">
        <v>21</v>
      </c>
      <c r="L24" s="245"/>
      <c r="M24" s="245"/>
    </row>
    <row r="25" spans="1:13" ht="21.75" hidden="1" customHeight="1" x14ac:dyDescent="0.25">
      <c r="A25" s="237"/>
      <c r="B25" s="237"/>
      <c r="C25" s="245"/>
      <c r="D25" s="245"/>
      <c r="E25" s="245"/>
      <c r="F25" s="245"/>
      <c r="G25" s="25" t="s">
        <v>278</v>
      </c>
      <c r="H25" s="26">
        <v>1</v>
      </c>
      <c r="I25" s="27">
        <v>1744844.7</v>
      </c>
      <c r="J25" s="27">
        <v>1742.27</v>
      </c>
      <c r="K25" s="237"/>
      <c r="L25" s="245"/>
      <c r="M25" s="245"/>
    </row>
    <row r="26" spans="1:13" ht="15.75" hidden="1" x14ac:dyDescent="0.25">
      <c r="A26" s="231">
        <v>169</v>
      </c>
      <c r="B26" s="241" t="s">
        <v>477</v>
      </c>
      <c r="C26" s="235"/>
      <c r="D26" s="235"/>
      <c r="E26" s="235"/>
      <c r="F26" s="235"/>
      <c r="G26" s="246" t="s">
        <v>365</v>
      </c>
      <c r="H26" s="249" t="s">
        <v>551</v>
      </c>
      <c r="I26" s="27"/>
      <c r="J26" s="247">
        <v>1066.8399999999999</v>
      </c>
      <c r="K26" s="231" t="s">
        <v>21</v>
      </c>
      <c r="L26" s="228">
        <v>2013</v>
      </c>
      <c r="M26" s="228" t="s">
        <v>275</v>
      </c>
    </row>
    <row r="27" spans="1:13" ht="14.25" hidden="1" customHeight="1" x14ac:dyDescent="0.25">
      <c r="A27" s="250"/>
      <c r="B27" s="243"/>
      <c r="C27" s="244"/>
      <c r="D27" s="244"/>
      <c r="E27" s="244"/>
      <c r="F27" s="244"/>
      <c r="G27" s="232"/>
      <c r="H27" s="229"/>
      <c r="I27" s="27"/>
      <c r="J27" s="248"/>
      <c r="K27" s="232"/>
      <c r="L27" s="229"/>
      <c r="M27" s="229"/>
    </row>
    <row r="28" spans="1:13" ht="20.25" hidden="1" customHeight="1" x14ac:dyDescent="0.25">
      <c r="A28" s="90">
        <v>170</v>
      </c>
      <c r="B28" s="86" t="s">
        <v>478</v>
      </c>
      <c r="C28" s="91"/>
      <c r="D28" s="91"/>
      <c r="E28" s="91"/>
      <c r="F28" s="91"/>
      <c r="G28" s="76" t="s">
        <v>365</v>
      </c>
      <c r="H28" s="77" t="s">
        <v>556</v>
      </c>
      <c r="I28" s="27"/>
      <c r="J28" s="80">
        <v>1026.75</v>
      </c>
      <c r="K28" s="90" t="s">
        <v>21</v>
      </c>
      <c r="L28" s="89">
        <v>2013</v>
      </c>
      <c r="M28" s="89" t="s">
        <v>275</v>
      </c>
    </row>
    <row r="29" spans="1:13" ht="17.25" hidden="1" customHeight="1" x14ac:dyDescent="0.25">
      <c r="A29" s="237">
        <v>171</v>
      </c>
      <c r="B29" s="238" t="s">
        <v>562</v>
      </c>
      <c r="C29" s="226"/>
      <c r="D29" s="226"/>
      <c r="E29" s="226"/>
      <c r="F29" s="226"/>
      <c r="G29" s="76" t="s">
        <v>365</v>
      </c>
      <c r="H29" s="77" t="s">
        <v>552</v>
      </c>
      <c r="I29" s="27"/>
      <c r="J29" s="80">
        <v>993.14</v>
      </c>
      <c r="K29" s="90" t="s">
        <v>21</v>
      </c>
      <c r="L29" s="89">
        <v>2013</v>
      </c>
      <c r="M29" s="89" t="s">
        <v>275</v>
      </c>
    </row>
    <row r="30" spans="1:13" ht="24" hidden="1" customHeight="1" x14ac:dyDescent="0.25">
      <c r="A30" s="237"/>
      <c r="B30" s="239"/>
      <c r="C30" s="227"/>
      <c r="D30" s="227"/>
      <c r="E30" s="227"/>
      <c r="F30" s="227"/>
      <c r="G30" s="76" t="s">
        <v>553</v>
      </c>
      <c r="H30" s="77" t="s">
        <v>554</v>
      </c>
      <c r="I30" s="27"/>
      <c r="J30" s="80">
        <v>219.38</v>
      </c>
      <c r="K30" s="90" t="s">
        <v>21</v>
      </c>
      <c r="L30" s="89">
        <v>2013</v>
      </c>
      <c r="M30" s="89" t="s">
        <v>275</v>
      </c>
    </row>
    <row r="31" spans="1:13" ht="18" hidden="1" customHeight="1" x14ac:dyDescent="0.25">
      <c r="A31" s="237"/>
      <c r="B31" s="239"/>
      <c r="C31" s="227"/>
      <c r="D31" s="227"/>
      <c r="E31" s="227"/>
      <c r="F31" s="227"/>
      <c r="G31" s="76" t="s">
        <v>294</v>
      </c>
      <c r="H31" s="77" t="s">
        <v>554</v>
      </c>
      <c r="I31" s="27"/>
      <c r="J31" s="80">
        <v>2212.5500000000002</v>
      </c>
      <c r="K31" s="90" t="s">
        <v>21</v>
      </c>
      <c r="L31" s="89">
        <v>2013</v>
      </c>
      <c r="M31" s="89" t="s">
        <v>275</v>
      </c>
    </row>
    <row r="32" spans="1:13" ht="42" hidden="1" customHeight="1" x14ac:dyDescent="0.25">
      <c r="A32" s="231">
        <v>172</v>
      </c>
      <c r="B32" s="241" t="s">
        <v>557</v>
      </c>
      <c r="C32" s="235"/>
      <c r="D32" s="235"/>
      <c r="E32" s="235"/>
      <c r="F32" s="235"/>
      <c r="G32" s="76" t="s">
        <v>561</v>
      </c>
      <c r="H32" s="77" t="s">
        <v>559</v>
      </c>
      <c r="I32" s="27"/>
      <c r="J32" s="80">
        <f>J33*10/100</f>
        <v>133.887</v>
      </c>
      <c r="K32" s="90" t="s">
        <v>83</v>
      </c>
      <c r="L32" s="89">
        <v>2013</v>
      </c>
      <c r="M32" s="89" t="s">
        <v>275</v>
      </c>
    </row>
    <row r="33" spans="1:13" ht="29.25" hidden="1" customHeight="1" x14ac:dyDescent="0.25">
      <c r="A33" s="240"/>
      <c r="B33" s="242"/>
      <c r="C33" s="236"/>
      <c r="D33" s="236"/>
      <c r="E33" s="236"/>
      <c r="F33" s="236"/>
      <c r="G33" s="76" t="s">
        <v>560</v>
      </c>
      <c r="H33" s="77" t="s">
        <v>559</v>
      </c>
      <c r="I33" s="27"/>
      <c r="J33" s="80">
        <v>1338.87</v>
      </c>
      <c r="K33" s="90" t="s">
        <v>83</v>
      </c>
      <c r="L33" s="89">
        <v>2013</v>
      </c>
      <c r="M33" s="89" t="s">
        <v>275</v>
      </c>
    </row>
    <row r="34" spans="1:13" ht="60.75" hidden="1" customHeight="1" x14ac:dyDescent="0.25">
      <c r="A34" s="240"/>
      <c r="B34" s="242"/>
      <c r="C34" s="236"/>
      <c r="D34" s="236"/>
      <c r="E34" s="236"/>
      <c r="F34" s="236"/>
      <c r="G34" s="76" t="s">
        <v>565</v>
      </c>
      <c r="H34" s="77" t="s">
        <v>563</v>
      </c>
      <c r="I34" s="27"/>
      <c r="J34" s="80">
        <v>139.63999999999999</v>
      </c>
      <c r="K34" s="231" t="s">
        <v>564</v>
      </c>
      <c r="L34" s="228">
        <v>2013</v>
      </c>
      <c r="M34" s="228" t="s">
        <v>275</v>
      </c>
    </row>
    <row r="35" spans="1:13" ht="41.25" hidden="1" customHeight="1" x14ac:dyDescent="0.25">
      <c r="A35" s="240"/>
      <c r="B35" s="242"/>
      <c r="C35" s="236"/>
      <c r="D35" s="236"/>
      <c r="E35" s="236"/>
      <c r="F35" s="236"/>
      <c r="G35" s="76" t="s">
        <v>480</v>
      </c>
      <c r="H35" s="77" t="s">
        <v>558</v>
      </c>
      <c r="I35" s="27"/>
      <c r="J35" s="80">
        <v>1396.4</v>
      </c>
      <c r="K35" s="232"/>
      <c r="L35" s="229"/>
      <c r="M35" s="229"/>
    </row>
    <row r="36" spans="1:13" ht="15.75" hidden="1" x14ac:dyDescent="0.25">
      <c r="A36" s="224" t="s">
        <v>589</v>
      </c>
      <c r="B36" s="233"/>
      <c r="C36" s="233"/>
      <c r="D36" s="233"/>
      <c r="E36" s="233"/>
      <c r="F36" s="233"/>
      <c r="G36" s="233"/>
      <c r="H36" s="233"/>
      <c r="I36" s="234"/>
      <c r="J36" s="144">
        <f>SUM(J11:J35)</f>
        <v>34033.396999999997</v>
      </c>
      <c r="K36" s="230"/>
      <c r="L36" s="230"/>
      <c r="M36" s="230"/>
    </row>
    <row r="37" spans="1:13" ht="15.75" x14ac:dyDescent="0.25">
      <c r="A37" s="127"/>
      <c r="B37" s="128"/>
      <c r="C37" s="128"/>
      <c r="D37" s="128"/>
      <c r="E37" s="128"/>
      <c r="F37" s="128"/>
      <c r="G37" s="128"/>
      <c r="H37" s="128"/>
      <c r="I37" s="129"/>
      <c r="J37" s="144"/>
      <c r="K37" s="31"/>
      <c r="L37" s="31"/>
      <c r="M37" s="31"/>
    </row>
    <row r="38" spans="1:13" ht="36" customHeight="1" x14ac:dyDescent="0.3">
      <c r="A38" s="130">
        <v>1</v>
      </c>
      <c r="B38" s="131" t="s">
        <v>577</v>
      </c>
      <c r="C38" s="131"/>
      <c r="D38" s="131"/>
      <c r="E38" s="131"/>
      <c r="F38" s="131"/>
      <c r="G38" s="132" t="s">
        <v>578</v>
      </c>
      <c r="H38" s="131"/>
      <c r="I38" s="133"/>
      <c r="J38" s="145">
        <v>360</v>
      </c>
      <c r="K38" s="134" t="s">
        <v>579</v>
      </c>
      <c r="L38" s="134">
        <v>2013</v>
      </c>
      <c r="M38" s="134" t="s">
        <v>275</v>
      </c>
    </row>
    <row r="39" spans="1:13" ht="25.5" customHeight="1" x14ac:dyDescent="0.3">
      <c r="A39" s="130">
        <v>2</v>
      </c>
      <c r="B39" s="131" t="s">
        <v>580</v>
      </c>
      <c r="C39" s="131"/>
      <c r="D39" s="131"/>
      <c r="E39" s="131"/>
      <c r="F39" s="131"/>
      <c r="G39" s="132" t="s">
        <v>581</v>
      </c>
      <c r="H39" s="131" t="s">
        <v>582</v>
      </c>
      <c r="I39" s="133"/>
      <c r="J39" s="145">
        <v>60</v>
      </c>
      <c r="K39" s="134" t="s">
        <v>579</v>
      </c>
      <c r="L39" s="134">
        <v>2013</v>
      </c>
      <c r="M39" s="134" t="s">
        <v>275</v>
      </c>
    </row>
    <row r="40" spans="1:13" ht="42" customHeight="1" x14ac:dyDescent="0.3">
      <c r="A40" s="130">
        <v>3</v>
      </c>
      <c r="B40" s="131" t="s">
        <v>583</v>
      </c>
      <c r="C40" s="131"/>
      <c r="D40" s="131"/>
      <c r="E40" s="131"/>
      <c r="F40" s="131"/>
      <c r="G40" s="132" t="s">
        <v>584</v>
      </c>
      <c r="H40" s="131" t="s">
        <v>585</v>
      </c>
      <c r="I40" s="133"/>
      <c r="J40" s="145">
        <v>50</v>
      </c>
      <c r="K40" s="134" t="s">
        <v>579</v>
      </c>
      <c r="L40" s="134">
        <v>2013</v>
      </c>
      <c r="M40" s="134" t="s">
        <v>275</v>
      </c>
    </row>
    <row r="41" spans="1:13" ht="24" customHeight="1" x14ac:dyDescent="0.3">
      <c r="A41" s="130">
        <v>4</v>
      </c>
      <c r="B41" s="131" t="s">
        <v>281</v>
      </c>
      <c r="C41" s="131" t="s">
        <v>30</v>
      </c>
      <c r="D41" s="131">
        <v>1999</v>
      </c>
      <c r="E41" s="131">
        <v>16</v>
      </c>
      <c r="F41" s="131"/>
      <c r="G41" s="131" t="s">
        <v>570</v>
      </c>
      <c r="H41" s="131" t="s">
        <v>571</v>
      </c>
      <c r="I41" s="133"/>
      <c r="J41" s="145">
        <v>4966.1000000000004</v>
      </c>
      <c r="K41" s="134" t="s">
        <v>579</v>
      </c>
      <c r="L41" s="134">
        <v>2013</v>
      </c>
      <c r="M41" s="134" t="s">
        <v>275</v>
      </c>
    </row>
    <row r="42" spans="1:13" ht="23.25" customHeight="1" x14ac:dyDescent="0.3">
      <c r="A42" s="130">
        <v>5</v>
      </c>
      <c r="B42" s="131" t="s">
        <v>573</v>
      </c>
      <c r="C42" s="131"/>
      <c r="D42" s="131"/>
      <c r="E42" s="131"/>
      <c r="F42" s="131"/>
      <c r="G42" s="131" t="s">
        <v>572</v>
      </c>
      <c r="H42" s="131" t="s">
        <v>587</v>
      </c>
      <c r="I42" s="133"/>
      <c r="J42" s="145">
        <v>2267.6999999999998</v>
      </c>
      <c r="K42" s="134" t="s">
        <v>579</v>
      </c>
      <c r="L42" s="134">
        <v>2013</v>
      </c>
      <c r="M42" s="134" t="s">
        <v>275</v>
      </c>
    </row>
    <row r="43" spans="1:13" ht="24.75" customHeight="1" x14ac:dyDescent="0.3">
      <c r="A43" s="130">
        <v>6</v>
      </c>
      <c r="B43" s="131" t="s">
        <v>574</v>
      </c>
      <c r="C43" s="131"/>
      <c r="D43" s="131"/>
      <c r="E43" s="131"/>
      <c r="F43" s="131"/>
      <c r="G43" s="131" t="s">
        <v>210</v>
      </c>
      <c r="H43" s="131" t="s">
        <v>586</v>
      </c>
      <c r="I43" s="133"/>
      <c r="J43" s="145">
        <v>1171.5999999999999</v>
      </c>
      <c r="K43" s="134" t="s">
        <v>579</v>
      </c>
      <c r="L43" s="134">
        <v>2013</v>
      </c>
      <c r="M43" s="134" t="s">
        <v>275</v>
      </c>
    </row>
    <row r="44" spans="1:13" ht="24.75" customHeight="1" x14ac:dyDescent="0.3">
      <c r="A44" s="130">
        <v>7</v>
      </c>
      <c r="B44" s="131" t="s">
        <v>575</v>
      </c>
      <c r="C44" s="131"/>
      <c r="D44" s="131"/>
      <c r="E44" s="131"/>
      <c r="F44" s="131"/>
      <c r="G44" s="131" t="s">
        <v>576</v>
      </c>
      <c r="H44" s="131" t="s">
        <v>588</v>
      </c>
      <c r="I44" s="133"/>
      <c r="J44" s="145">
        <v>394.4</v>
      </c>
      <c r="K44" s="134" t="s">
        <v>579</v>
      </c>
      <c r="L44" s="134">
        <v>2013</v>
      </c>
      <c r="M44" s="134" t="s">
        <v>275</v>
      </c>
    </row>
    <row r="45" spans="1:13" ht="16.5" thickBot="1" x14ac:dyDescent="0.3">
      <c r="A45" s="224" t="s">
        <v>590</v>
      </c>
      <c r="B45" s="225"/>
      <c r="C45" s="225"/>
      <c r="D45" s="225"/>
      <c r="E45" s="225"/>
      <c r="F45" s="225"/>
      <c r="G45" s="225"/>
      <c r="H45" s="128"/>
      <c r="I45" s="129"/>
      <c r="J45" s="144">
        <f>SUM(J38:J44)</f>
        <v>9269.7999999999993</v>
      </c>
      <c r="K45" s="111"/>
      <c r="L45" s="111"/>
      <c r="M45" s="111"/>
    </row>
    <row r="46" spans="1:13" ht="16.5" hidden="1" thickBot="1" x14ac:dyDescent="0.3">
      <c r="A46" s="213" t="s">
        <v>569</v>
      </c>
      <c r="B46" s="214"/>
      <c r="C46" s="214"/>
      <c r="D46" s="214"/>
      <c r="E46" s="214"/>
      <c r="F46" s="214"/>
      <c r="G46" s="214"/>
      <c r="H46" s="214"/>
      <c r="I46" s="215"/>
      <c r="J46" s="94">
        <f>J36</f>
        <v>34033.396999999997</v>
      </c>
      <c r="K46" s="218"/>
      <c r="L46" s="219"/>
      <c r="M46" s="220"/>
    </row>
    <row r="47" spans="1:13" ht="16.5" thickBot="1" x14ac:dyDescent="0.3">
      <c r="A47" s="213" t="s">
        <v>550</v>
      </c>
      <c r="B47" s="214"/>
      <c r="C47" s="214"/>
      <c r="D47" s="214"/>
      <c r="E47" s="214"/>
      <c r="F47" s="214"/>
      <c r="G47" s="214"/>
      <c r="H47" s="215"/>
      <c r="I47" s="120"/>
      <c r="J47" s="94">
        <f>J45</f>
        <v>9269.7999999999993</v>
      </c>
      <c r="K47" s="221"/>
      <c r="L47" s="222"/>
      <c r="M47" s="223"/>
    </row>
    <row r="48" spans="1:13" ht="16.5" hidden="1" thickBot="1" x14ac:dyDescent="0.3">
      <c r="A48" s="213" t="s">
        <v>540</v>
      </c>
      <c r="B48" s="214"/>
      <c r="C48" s="214"/>
      <c r="D48" s="214"/>
      <c r="E48" s="214"/>
      <c r="F48" s="214"/>
      <c r="G48" s="214"/>
      <c r="H48" s="215"/>
      <c r="I48" s="120"/>
      <c r="J48" s="94">
        <f>J46+J47</f>
        <v>43303.197</v>
      </c>
      <c r="K48" s="216"/>
      <c r="L48" s="216"/>
      <c r="M48" s="217"/>
    </row>
    <row r="49" spans="2:10" x14ac:dyDescent="0.25">
      <c r="G49" s="33"/>
      <c r="J49" s="147"/>
    </row>
    <row r="52" spans="2:10" s="148" customFormat="1" ht="18.75" x14ac:dyDescent="0.3">
      <c r="B52" s="148" t="s">
        <v>593</v>
      </c>
      <c r="G52" s="148" t="s">
        <v>594</v>
      </c>
    </row>
    <row r="58" spans="2:10" x14ac:dyDescent="0.25">
      <c r="B58" t="s">
        <v>595</v>
      </c>
    </row>
    <row r="59" spans="2:10" x14ac:dyDescent="0.25">
      <c r="B59" t="s">
        <v>596</v>
      </c>
    </row>
  </sheetData>
  <mergeCells count="75">
    <mergeCell ref="A45:G45"/>
    <mergeCell ref="A47:H47"/>
    <mergeCell ref="K47:M47"/>
    <mergeCell ref="A48:H48"/>
    <mergeCell ref="K48:M48"/>
    <mergeCell ref="A46:I46"/>
    <mergeCell ref="K46:M46"/>
    <mergeCell ref="L34:L35"/>
    <mergeCell ref="M34:M35"/>
    <mergeCell ref="A36:I36"/>
    <mergeCell ref="K36:M36"/>
    <mergeCell ref="E32:E35"/>
    <mergeCell ref="F32:F35"/>
    <mergeCell ref="D32:D35"/>
    <mergeCell ref="A32:A35"/>
    <mergeCell ref="B32:B35"/>
    <mergeCell ref="C32:C35"/>
    <mergeCell ref="M26:M27"/>
    <mergeCell ref="D29:D31"/>
    <mergeCell ref="E29:E31"/>
    <mergeCell ref="H26:H27"/>
    <mergeCell ref="J26:J27"/>
    <mergeCell ref="E23:E25"/>
    <mergeCell ref="K34:K35"/>
    <mergeCell ref="K26:K27"/>
    <mergeCell ref="A29:A31"/>
    <mergeCell ref="B29:B31"/>
    <mergeCell ref="C29:C31"/>
    <mergeCell ref="E26:E27"/>
    <mergeCell ref="F26:F27"/>
    <mergeCell ref="F29:F31"/>
    <mergeCell ref="G26:G27"/>
    <mergeCell ref="L26:L27"/>
    <mergeCell ref="A23:A25"/>
    <mergeCell ref="B23:B25"/>
    <mergeCell ref="C23:C25"/>
    <mergeCell ref="D23:D25"/>
    <mergeCell ref="A26:A27"/>
    <mergeCell ref="B26:B27"/>
    <mergeCell ref="C26:C27"/>
    <mergeCell ref="D26:D27"/>
    <mergeCell ref="M16:M17"/>
    <mergeCell ref="F23:F25"/>
    <mergeCell ref="L18:L20"/>
    <mergeCell ref="M18:M20"/>
    <mergeCell ref="K18:K20"/>
    <mergeCell ref="L23:L25"/>
    <mergeCell ref="M23:M25"/>
    <mergeCell ref="K24:K25"/>
    <mergeCell ref="F16:F17"/>
    <mergeCell ref="F18:F20"/>
    <mergeCell ref="E18:E20"/>
    <mergeCell ref="L16:L17"/>
    <mergeCell ref="A16:A17"/>
    <mergeCell ref="B16:B17"/>
    <mergeCell ref="C16:C17"/>
    <mergeCell ref="D16:D17"/>
    <mergeCell ref="E16:E17"/>
    <mergeCell ref="A18:A20"/>
    <mergeCell ref="B18:B20"/>
    <mergeCell ref="A12:A15"/>
    <mergeCell ref="C18:C20"/>
    <mergeCell ref="D18:D20"/>
    <mergeCell ref="F12:F15"/>
    <mergeCell ref="L12:L15"/>
    <mergeCell ref="A1:C1"/>
    <mergeCell ref="K1:M1"/>
    <mergeCell ref="A7:M7"/>
    <mergeCell ref="A10:M10"/>
    <mergeCell ref="M12:M15"/>
    <mergeCell ref="K14:K15"/>
    <mergeCell ref="B12:B15"/>
    <mergeCell ref="C12:C15"/>
    <mergeCell ref="D12:D15"/>
    <mergeCell ref="E12:E15"/>
  </mergeCells>
  <phoneticPr fontId="32" type="noConversion"/>
  <pageMargins left="0.23622047244094491" right="0.23622047244094491" top="0" bottom="0" header="0.31496062992125984" footer="0.31496062992125984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СВОД 2013 (3)</vt:lpstr>
      <vt:lpstr>СВОД 2013 (2)</vt:lpstr>
      <vt:lpstr>СВОД 2013</vt:lpstr>
      <vt:lpstr>Лист2</vt:lpstr>
      <vt:lpstr>Лист3</vt:lpstr>
      <vt:lpstr>'СВОД 2013'!Область_печати</vt:lpstr>
      <vt:lpstr>'СВОД 2013 (2)'!Область_печати</vt:lpstr>
      <vt:lpstr>'СВОД 2013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2013-02-28T10:23:10Z</cp:lastPrinted>
  <dcterms:created xsi:type="dcterms:W3CDTF">2006-09-28T05:33:49Z</dcterms:created>
  <dcterms:modified xsi:type="dcterms:W3CDTF">2013-03-14T08:42:25Z</dcterms:modified>
</cp:coreProperties>
</file>